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拨款汇总" sheetId="1" r:id="rId1"/>
    <sheet name="排序" sheetId="2" r:id="rId2"/>
    <sheet name="Sheet3" sheetId="3" r:id="rId3"/>
    <sheet name="给张老师的" sheetId="4" r:id="rId4"/>
  </sheets>
  <definedNames>
    <definedName name="_xlnm.Print_Titles" localSheetId="0">'拨款汇总'!$1:$7</definedName>
    <definedName name="_xlnm.Print_Titles" localSheetId="3">'给张老师的'!$1:$7</definedName>
  </definedNames>
  <calcPr fullCalcOnLoad="1"/>
</workbook>
</file>

<file path=xl/sharedStrings.xml><?xml version="1.0" encoding="utf-8"?>
<sst xmlns="http://schemas.openxmlformats.org/spreadsheetml/2006/main" count="1095" uniqueCount="311">
  <si>
    <t>单位：万元</t>
  </si>
  <si>
    <t>项目基本情况</t>
  </si>
  <si>
    <t>应拨款及方式</t>
  </si>
  <si>
    <t>实际已拨款项</t>
  </si>
  <si>
    <t>应拨未拨款项</t>
  </si>
  <si>
    <t>财政账户结余</t>
  </si>
  <si>
    <t>项目编号</t>
  </si>
  <si>
    <t>项目执行期</t>
  </si>
  <si>
    <t>序号</t>
  </si>
  <si>
    <t>项目实施单位</t>
  </si>
  <si>
    <t>项目名称</t>
  </si>
  <si>
    <t>开户行</t>
  </si>
  <si>
    <t>银行账号</t>
  </si>
  <si>
    <t>总投资</t>
  </si>
  <si>
    <t>项目资助经费</t>
  </si>
  <si>
    <t>资金拨付方式</t>
  </si>
  <si>
    <t>首次签订合同已拨款</t>
  </si>
  <si>
    <t>中期评估已拨款</t>
  </si>
  <si>
    <t>验收已拨款</t>
  </si>
  <si>
    <t>小计</t>
  </si>
  <si>
    <t>首次签订合同未拨款</t>
  </si>
  <si>
    <t>中期评估未拨款</t>
  </si>
  <si>
    <t>验收未拨款</t>
  </si>
  <si>
    <t>市级</t>
  </si>
  <si>
    <t>区级</t>
  </si>
  <si>
    <t>日期</t>
  </si>
  <si>
    <t>拨款金额</t>
  </si>
  <si>
    <t>上海化工研究院</t>
  </si>
  <si>
    <t>煤化工烯烃深度净化用分子筛关键吸附技术开发及中试</t>
  </si>
  <si>
    <t>工行普支行曺杨新村分理处</t>
  </si>
  <si>
    <t xml:space="preserve">1001237509008970231
</t>
  </si>
  <si>
    <t>事前立项（分阶段拨付）</t>
  </si>
  <si>
    <t>2016年10月</t>
  </si>
  <si>
    <t>待定</t>
  </si>
  <si>
    <t>201505-PT-B108-004</t>
  </si>
  <si>
    <r>
      <t>2015-01-01</t>
    </r>
    <r>
      <rPr>
        <sz val="11"/>
        <rFont val="宋体"/>
        <family val="0"/>
      </rPr>
      <t>至</t>
    </r>
    <r>
      <rPr>
        <sz val="11"/>
        <rFont val="Arial"/>
        <family val="2"/>
      </rPr>
      <t>2016-12-31</t>
    </r>
  </si>
  <si>
    <t>2015-01-01至2016-12-31</t>
  </si>
  <si>
    <t>上海银河数娱网络科技有限公司</t>
  </si>
  <si>
    <r>
      <t>源于</t>
    </r>
    <r>
      <rPr>
        <sz val="11"/>
        <rFont val="Arial"/>
        <family val="2"/>
      </rPr>
      <t>“</t>
    </r>
    <r>
      <rPr>
        <sz val="11"/>
        <rFont val="宋体"/>
        <family val="0"/>
      </rPr>
      <t>十大原创</t>
    </r>
    <r>
      <rPr>
        <sz val="11"/>
        <rFont val="Arial"/>
        <family val="2"/>
      </rPr>
      <t>IP”</t>
    </r>
    <r>
      <rPr>
        <sz val="11"/>
        <rFont val="宋体"/>
        <family val="0"/>
      </rPr>
      <t>的数字娱乐产业链建设项目</t>
    </r>
  </si>
  <si>
    <t>兴业银行上海嘉定支行</t>
  </si>
  <si>
    <t xml:space="preserve">216130100100171751
</t>
  </si>
  <si>
    <t>201505-PT-B205-008</t>
  </si>
  <si>
    <r>
      <t>食品安全领域</t>
    </r>
    <r>
      <rPr>
        <sz val="11"/>
        <rFont val="Arial"/>
        <family val="2"/>
      </rPr>
      <t>β-</t>
    </r>
    <r>
      <rPr>
        <sz val="11"/>
        <rFont val="宋体"/>
        <family val="0"/>
      </rPr>
      <t>受体激动剂残留检测用稳定同位素内标试剂的中试技术研究</t>
    </r>
  </si>
  <si>
    <t>201505-PT-C101-010</t>
  </si>
  <si>
    <t>上海化学试剂研究所有限公司</t>
  </si>
  <si>
    <t>高纯度低残留水性涂料固化剂的推广及产业化项目</t>
  </si>
  <si>
    <t>工行上海市曹杨新村支行</t>
  </si>
  <si>
    <t>1001237509008925060</t>
  </si>
  <si>
    <t>201505-PT-C104-011</t>
  </si>
  <si>
    <t>上海嘉成轨道交通安全保障系统股份公司</t>
  </si>
  <si>
    <t>可调通风型站台门系统研发及应用项目</t>
  </si>
  <si>
    <t>上海浦东发展银行普陀支行</t>
  </si>
  <si>
    <t>9814 0154 7400 05816</t>
  </si>
  <si>
    <t>201505-PT-C104-012</t>
  </si>
  <si>
    <r>
      <t>2015-07-01</t>
    </r>
    <r>
      <rPr>
        <sz val="11"/>
        <rFont val="宋体"/>
        <family val="0"/>
      </rPr>
      <t>至</t>
    </r>
    <r>
      <rPr>
        <sz val="11"/>
        <rFont val="Arial"/>
        <family val="2"/>
      </rPr>
      <t>2017-06-30</t>
    </r>
  </si>
  <si>
    <t>2015-07-01至2017-06-30</t>
  </si>
  <si>
    <t>上海鑫宸医疗科技有限公司</t>
  </si>
  <si>
    <t>系统生物学与病人标本为基础的个体化治疗</t>
  </si>
  <si>
    <t>中国工商银行上海市古北新区支行</t>
  </si>
  <si>
    <t>1001282509300212041</t>
  </si>
  <si>
    <t>201505-PT-C104-013</t>
  </si>
  <si>
    <r>
      <t>2015-07-01</t>
    </r>
    <r>
      <rPr>
        <sz val="11"/>
        <rFont val="宋体"/>
        <family val="0"/>
      </rPr>
      <t>至</t>
    </r>
    <r>
      <rPr>
        <sz val="11"/>
        <rFont val="Arial"/>
        <family val="2"/>
      </rPr>
      <t>2016-12-31</t>
    </r>
  </si>
  <si>
    <t>2015-07-01至2016-12-31</t>
  </si>
  <si>
    <t>上海追日电气有限公司</t>
  </si>
  <si>
    <t>智能逆变储能与电能优化系统中试与应用</t>
  </si>
  <si>
    <t>建行上海普陀支行</t>
  </si>
  <si>
    <t>31001511980050013029</t>
  </si>
  <si>
    <t>201505-PT-C104-014</t>
  </si>
  <si>
    <t>威泊（上海）新能源科技有限公司</t>
  </si>
  <si>
    <r>
      <t>“</t>
    </r>
    <r>
      <rPr>
        <sz val="11"/>
        <rFont val="宋体"/>
        <family val="0"/>
      </rPr>
      <t>路上充</t>
    </r>
    <r>
      <rPr>
        <sz val="11"/>
        <rFont val="Arial"/>
        <family val="2"/>
      </rPr>
      <t>”</t>
    </r>
    <r>
      <rPr>
        <sz val="11"/>
        <rFont val="宋体"/>
        <family val="0"/>
      </rPr>
      <t>电动汽车无线移动充电系统项目</t>
    </r>
  </si>
  <si>
    <t>中信银行上海徐家汇支行</t>
  </si>
  <si>
    <t>7315510182600005878</t>
  </si>
  <si>
    <t>201505-PT-C104-015</t>
  </si>
  <si>
    <r>
      <t>2015-05-01</t>
    </r>
    <r>
      <rPr>
        <sz val="11"/>
        <rFont val="宋体"/>
        <family val="0"/>
      </rPr>
      <t>至</t>
    </r>
    <r>
      <rPr>
        <sz val="11"/>
        <rFont val="Arial"/>
        <family val="2"/>
      </rPr>
      <t>2017-05-30</t>
    </r>
  </si>
  <si>
    <t>2015-05-01至2017-05-30</t>
  </si>
  <si>
    <t>上海新浩艺软件有限公司</t>
  </si>
  <si>
    <t>轻量化网吧管理系统</t>
  </si>
  <si>
    <t>建行怒江路支行</t>
  </si>
  <si>
    <t>31001547840050001954</t>
  </si>
  <si>
    <t>201505-PT-C104-016</t>
  </si>
  <si>
    <t>上海美加净日化有限公司</t>
  </si>
  <si>
    <t>新型生物功效材料及其在口腔护理产品中的应用</t>
  </si>
  <si>
    <t>上海银行徐家汇支行</t>
  </si>
  <si>
    <t>31692603001632212</t>
  </si>
  <si>
    <t>201505-PT-C104-017</t>
  </si>
  <si>
    <r>
      <t>高耐磨高抗冲超高分子量聚乙烯轨道交通专用树脂及产业化关键技术开发</t>
    </r>
    <r>
      <rPr>
        <sz val="11"/>
        <rFont val="Arial"/>
        <family val="2"/>
      </rPr>
      <t xml:space="preserve"> </t>
    </r>
  </si>
  <si>
    <t>1001237509008970231</t>
  </si>
  <si>
    <t>201505-PT-C104-018</t>
  </si>
  <si>
    <t>上海创至计算机科技有限公司</t>
  </si>
  <si>
    <t>司法判例数据服务平台</t>
  </si>
  <si>
    <t>上海银行普陀支行</t>
  </si>
  <si>
    <t>315778-03000273097</t>
  </si>
  <si>
    <t>201505-PT-C104-019</t>
  </si>
  <si>
    <r>
      <t>2015-06-23</t>
    </r>
    <r>
      <rPr>
        <sz val="11"/>
        <rFont val="宋体"/>
        <family val="0"/>
      </rPr>
      <t>至</t>
    </r>
    <r>
      <rPr>
        <sz val="11"/>
        <rFont val="Arial"/>
        <family val="2"/>
      </rPr>
      <t>2016-06-23</t>
    </r>
  </si>
  <si>
    <t>2015-06-23至2016-06-23</t>
  </si>
  <si>
    <t>上海天泰茶业科技有限公司</t>
  </si>
  <si>
    <t>自主研制的双向智能茶饮机网络化运营推广</t>
  </si>
  <si>
    <t>中国银行上海市曹杨路支行</t>
  </si>
  <si>
    <t>454659218911</t>
  </si>
  <si>
    <t>201505-PT-C104-020</t>
  </si>
  <si>
    <r>
      <t>2015-04-01</t>
    </r>
    <r>
      <rPr>
        <sz val="11"/>
        <rFont val="宋体"/>
        <family val="0"/>
      </rPr>
      <t>至</t>
    </r>
    <r>
      <rPr>
        <sz val="11"/>
        <rFont val="Arial"/>
        <family val="2"/>
      </rPr>
      <t>2017-03-31</t>
    </r>
  </si>
  <si>
    <t>2015-04-01至2017-03-31</t>
  </si>
  <si>
    <t>上海奥懿电子商务有限公司</t>
  </si>
  <si>
    <r>
      <t>网格化社区健康</t>
    </r>
    <r>
      <rPr>
        <sz val="11"/>
        <rFont val="Arial"/>
        <family val="2"/>
      </rPr>
      <t>O2O</t>
    </r>
    <r>
      <rPr>
        <sz val="11"/>
        <rFont val="宋体"/>
        <family val="0"/>
      </rPr>
      <t>项目</t>
    </r>
  </si>
  <si>
    <t>上海浦东发展银行恒隆广场支行</t>
  </si>
  <si>
    <t>97350154740004052</t>
  </si>
  <si>
    <t>201505-PT-C104-021</t>
  </si>
  <si>
    <t>上海帝联信息科技股份有限公司</t>
  </si>
  <si>
    <t>基于电信级的数据中心实时监控系统</t>
  </si>
  <si>
    <t>工行上海市金沙江路支行</t>
  </si>
  <si>
    <t>1001247219022126362</t>
  </si>
  <si>
    <t>201505-PT-C104-022</t>
  </si>
  <si>
    <r>
      <t>2015-04-01</t>
    </r>
    <r>
      <rPr>
        <sz val="11"/>
        <rFont val="宋体"/>
        <family val="0"/>
      </rPr>
      <t>至</t>
    </r>
    <r>
      <rPr>
        <sz val="11"/>
        <rFont val="Arial"/>
        <family val="2"/>
      </rPr>
      <t>2017-04-01</t>
    </r>
  </si>
  <si>
    <t>2015-04-01至2017-04-01</t>
  </si>
  <si>
    <t>上海波导信息技术有限公司</t>
  </si>
  <si>
    <t>波导爱心卫士智能服务平台应用推广项目</t>
  </si>
  <si>
    <t>中国农业银行股份有限公司上海真如支行</t>
  </si>
  <si>
    <t>03367800040016481</t>
  </si>
  <si>
    <t>201505-PT-C104-023</t>
  </si>
  <si>
    <t>生物医药残渣无害化处理及土壤改良与修复应用</t>
  </si>
  <si>
    <t>201505-PT-C104-025</t>
  </si>
  <si>
    <t>上海誉德新能源建设有限公司</t>
  </si>
  <si>
    <r>
      <t>基于工业</t>
    </r>
    <r>
      <rPr>
        <sz val="11"/>
        <rFont val="Arial"/>
        <family val="2"/>
      </rPr>
      <t>4.0</t>
    </r>
    <r>
      <rPr>
        <sz val="11"/>
        <rFont val="宋体"/>
        <family val="0"/>
      </rPr>
      <t>架构的建筑机电物联网管理平台的应用示范</t>
    </r>
  </si>
  <si>
    <t>上海银行长宁支行</t>
  </si>
  <si>
    <t>31646303002088389</t>
  </si>
  <si>
    <t>201505-PT-C104-026</t>
  </si>
  <si>
    <t>上海华衍纺织科技有限公司</t>
  </si>
  <si>
    <t>平板可水洗蚕丝绵新材料的研发和应用</t>
  </si>
  <si>
    <t>建设银行上海曹杨路支行</t>
  </si>
  <si>
    <t>31001655810050018025</t>
  </si>
  <si>
    <t>201505-PT-C104-029</t>
  </si>
  <si>
    <t>佰所仟讯（上海）电子商务有限公司</t>
  </si>
  <si>
    <r>
      <t>“</t>
    </r>
    <r>
      <rPr>
        <sz val="11"/>
        <rFont val="宋体"/>
        <family val="0"/>
      </rPr>
      <t>商品通</t>
    </r>
    <r>
      <rPr>
        <sz val="11"/>
        <rFont val="Arial"/>
        <family val="2"/>
      </rPr>
      <t>”</t>
    </r>
    <r>
      <rPr>
        <sz val="11"/>
        <rFont val="宋体"/>
        <family val="0"/>
      </rPr>
      <t>大宗贸易电子商务服务平台</t>
    </r>
    <r>
      <rPr>
        <sz val="11"/>
        <rFont val="Arial"/>
        <family val="2"/>
      </rPr>
      <t xml:space="preserve"> </t>
    </r>
  </si>
  <si>
    <t>中国建设银行上海普陀支行营业室</t>
  </si>
  <si>
    <t>31001511980050039942</t>
  </si>
  <si>
    <t>201505-PT-C105-031</t>
  </si>
  <si>
    <r>
      <t>2015-01-01</t>
    </r>
    <r>
      <rPr>
        <sz val="11"/>
        <rFont val="宋体"/>
        <family val="0"/>
      </rPr>
      <t>至</t>
    </r>
    <r>
      <rPr>
        <sz val="11"/>
        <rFont val="Arial"/>
        <family val="2"/>
      </rPr>
      <t>2016-10-31</t>
    </r>
  </si>
  <si>
    <t>2015-01-01至2016-10-31</t>
  </si>
  <si>
    <t>千目聚云数码科技（上海）有限公司</t>
  </si>
  <si>
    <r>
      <t>基于</t>
    </r>
    <r>
      <rPr>
        <sz val="11"/>
        <rFont val="Arial"/>
        <family val="2"/>
      </rPr>
      <t>SVAC</t>
    </r>
    <r>
      <rPr>
        <sz val="11"/>
        <rFont val="宋体"/>
        <family val="0"/>
      </rPr>
      <t>标准的城市视频安防监控系统</t>
    </r>
    <r>
      <rPr>
        <sz val="11"/>
        <rFont val="Arial"/>
        <family val="2"/>
      </rPr>
      <t xml:space="preserve"> </t>
    </r>
    <r>
      <rPr>
        <sz val="11"/>
        <rFont val="宋体"/>
        <family val="0"/>
      </rPr>
      <t>平台的推广与应用项目</t>
    </r>
  </si>
  <si>
    <t>招商银行天山支行</t>
  </si>
  <si>
    <t>121909609810101</t>
  </si>
  <si>
    <t>201505-PT-C105-032</t>
  </si>
  <si>
    <r>
      <t>2015-07-01</t>
    </r>
    <r>
      <rPr>
        <sz val="11"/>
        <rFont val="宋体"/>
        <family val="0"/>
      </rPr>
      <t>至</t>
    </r>
    <r>
      <rPr>
        <sz val="11"/>
        <rFont val="Arial"/>
        <family val="2"/>
      </rPr>
      <t>2016-07-31</t>
    </r>
  </si>
  <si>
    <t>2015-07-01至2016-07-31</t>
  </si>
  <si>
    <t>上海电科智能系统股份有限公司</t>
  </si>
  <si>
    <t>城市综合交通数据开放新模式示范应用</t>
  </si>
  <si>
    <t>招商银行股份有限公司上海曹家渡支行</t>
  </si>
  <si>
    <t>215081700310001</t>
  </si>
  <si>
    <t>201505-PT-C105-034</t>
  </si>
  <si>
    <r>
      <t>2016-01-01</t>
    </r>
    <r>
      <rPr>
        <sz val="11"/>
        <rFont val="宋体"/>
        <family val="0"/>
      </rPr>
      <t>至</t>
    </r>
    <r>
      <rPr>
        <sz val="11"/>
        <rFont val="Arial"/>
        <family val="2"/>
      </rPr>
      <t>2017-12-31</t>
    </r>
  </si>
  <si>
    <t>2016-01-01至2017-12-31</t>
  </si>
  <si>
    <t>拉扎斯网络科技（上海）有限公司</t>
  </si>
  <si>
    <t>蜂鸟配送平台</t>
  </si>
  <si>
    <t>南京银行上海分行</t>
  </si>
  <si>
    <t>03010120180002435</t>
  </si>
  <si>
    <t>201505-PT-C105-035</t>
  </si>
  <si>
    <t>上海麦腾永联科技发展有限公司</t>
  </si>
  <si>
    <t>麦腾创业示范基地建设</t>
  </si>
  <si>
    <t>兴业银行股份有限公司上海武宁支行</t>
  </si>
  <si>
    <t>216270100100066709</t>
  </si>
  <si>
    <t>201505-PT-E105-052</t>
  </si>
  <si>
    <t>上海天地软件创业园有限公司</t>
  </si>
  <si>
    <t>移动游戏孵化基地建设</t>
  </si>
  <si>
    <r>
      <t>022472-</t>
    </r>
    <r>
      <rPr>
        <sz val="11"/>
        <rFont val="宋体"/>
        <family val="0"/>
      </rPr>
      <t>工行普支行金分处</t>
    </r>
  </si>
  <si>
    <t>1001247209024554246</t>
  </si>
  <si>
    <t>201505-PT-E107-053</t>
  </si>
  <si>
    <r>
      <t>“</t>
    </r>
    <r>
      <rPr>
        <sz val="11"/>
        <rFont val="宋体"/>
        <family val="0"/>
      </rPr>
      <t>四新</t>
    </r>
    <r>
      <rPr>
        <sz val="11"/>
        <rFont val="Arial"/>
        <family val="2"/>
      </rPr>
      <t>”</t>
    </r>
    <r>
      <rPr>
        <sz val="11"/>
        <rFont val="宋体"/>
        <family val="0"/>
      </rPr>
      <t>基地</t>
    </r>
    <r>
      <rPr>
        <sz val="11"/>
        <rFont val="Arial"/>
        <family val="2"/>
      </rPr>
      <t>-</t>
    </r>
    <r>
      <rPr>
        <sz val="11"/>
        <rFont val="宋体"/>
        <family val="0"/>
      </rPr>
      <t>先进材料产业创新基地实验条件建设</t>
    </r>
  </si>
  <si>
    <t>201505-PT-E107-054</t>
  </si>
  <si>
    <r>
      <t>三元共聚</t>
    </r>
    <r>
      <rPr>
        <sz val="11"/>
        <rFont val="Arial"/>
        <family val="2"/>
      </rPr>
      <t>LLDPE</t>
    </r>
    <r>
      <rPr>
        <sz val="11"/>
        <rFont val="宋体"/>
        <family val="0"/>
      </rPr>
      <t>专用料的工业化开发</t>
    </r>
  </si>
  <si>
    <t>事前立项（一次性拨付）</t>
  </si>
  <si>
    <t>201505-PT-B107-003</t>
  </si>
  <si>
    <r>
      <t>2014-01-01</t>
    </r>
    <r>
      <rPr>
        <sz val="11"/>
        <rFont val="宋体"/>
        <family val="0"/>
      </rPr>
      <t>至</t>
    </r>
    <r>
      <rPr>
        <sz val="11"/>
        <rFont val="Arial"/>
        <family val="2"/>
      </rPr>
      <t>2014-12-31</t>
    </r>
  </si>
  <si>
    <r>
      <t>创制</t>
    </r>
    <r>
      <rPr>
        <sz val="11"/>
        <rFont val="Arial"/>
        <family val="2"/>
      </rPr>
      <t>QB/T 4750-2014</t>
    </r>
    <r>
      <rPr>
        <sz val="11"/>
        <rFont val="宋体"/>
        <family val="0"/>
      </rPr>
      <t>活动义齿</t>
    </r>
    <r>
      <rPr>
        <sz val="11"/>
        <rFont val="Arial"/>
        <family val="2"/>
      </rPr>
      <t>(</t>
    </r>
    <r>
      <rPr>
        <sz val="11"/>
        <rFont val="宋体"/>
        <family val="0"/>
      </rPr>
      <t>假牙）清洁剂等行业标准</t>
    </r>
    <r>
      <rPr>
        <sz val="11"/>
        <rFont val="Arial"/>
        <family val="2"/>
      </rPr>
      <t xml:space="preserve">    </t>
    </r>
  </si>
  <si>
    <t>事后一次性补贴</t>
  </si>
  <si>
    <t>201505-PT-C107-036</t>
  </si>
  <si>
    <r>
      <t>2014-01-01</t>
    </r>
    <r>
      <rPr>
        <sz val="11"/>
        <rFont val="宋体"/>
        <family val="0"/>
      </rPr>
      <t>至</t>
    </r>
    <r>
      <rPr>
        <sz val="11"/>
        <rFont val="Arial"/>
        <family val="2"/>
      </rPr>
      <t>2015-12-01</t>
    </r>
  </si>
  <si>
    <t>上海天科化工检测有限公司</t>
  </si>
  <si>
    <t>肥料中微量阴离子测定国际标准创制</t>
  </si>
  <si>
    <t>建行上海怒江路支行</t>
  </si>
  <si>
    <t>31001547840050002326</t>
  </si>
  <si>
    <t>201505-PT-C109-046</t>
  </si>
  <si>
    <r>
      <t>2014-04-22</t>
    </r>
    <r>
      <rPr>
        <sz val="11"/>
        <rFont val="宋体"/>
        <family val="0"/>
      </rPr>
      <t>至</t>
    </r>
    <r>
      <rPr>
        <sz val="11"/>
        <rFont val="Arial"/>
        <family val="2"/>
      </rPr>
      <t>2015-06-30</t>
    </r>
  </si>
  <si>
    <t>英特柏新材料科技（上海）股份有限公司(股改）</t>
  </si>
  <si>
    <r>
      <t>普陀科技融资服务平台</t>
    </r>
    <r>
      <rPr>
        <sz val="11"/>
        <rFont val="Arial"/>
        <family val="2"/>
      </rPr>
      <t>2015</t>
    </r>
    <r>
      <rPr>
        <sz val="11"/>
        <rFont val="宋体"/>
        <family val="0"/>
      </rPr>
      <t>改制上市企业申报汇总</t>
    </r>
    <r>
      <rPr>
        <sz val="11"/>
        <rFont val="Arial"/>
        <family val="2"/>
      </rPr>
      <t>(</t>
    </r>
    <r>
      <rPr>
        <sz val="11"/>
        <rFont val="宋体"/>
        <family val="0"/>
      </rPr>
      <t>谈家</t>
    </r>
    <r>
      <rPr>
        <sz val="11"/>
        <rFont val="Arial"/>
        <family val="2"/>
      </rPr>
      <t>28</t>
    </r>
    <r>
      <rPr>
        <sz val="11"/>
        <rFont val="宋体"/>
        <family val="0"/>
      </rPr>
      <t>）</t>
    </r>
  </si>
  <si>
    <t>施勒智能科技（上海）股份有限公司(股改）</t>
  </si>
  <si>
    <t>上海蓝海人力资源股份有限公司(上市）</t>
  </si>
  <si>
    <t>上海帝联信息科技股份有限公司(上市）</t>
  </si>
  <si>
    <t>上海禾泰特种润滑科技股份有限公司(上市）</t>
  </si>
  <si>
    <t>上海点掌文化传媒股份有限公司(股改）</t>
  </si>
  <si>
    <t>中国银行上海市大渡河路支行</t>
  </si>
  <si>
    <t>436459219144</t>
  </si>
  <si>
    <t>201505-PT-A212-002</t>
  </si>
  <si>
    <r>
      <t>2014-01-01</t>
    </r>
    <r>
      <rPr>
        <sz val="11"/>
        <rFont val="宋体"/>
        <family val="0"/>
      </rPr>
      <t>至</t>
    </r>
    <r>
      <rPr>
        <sz val="11"/>
        <rFont val="Arial"/>
        <family val="2"/>
      </rPr>
      <t>2015-06-30</t>
    </r>
  </si>
  <si>
    <t>上海电机系统节能工程技术研究中心有限公司</t>
  </si>
  <si>
    <t>封闭式离心制冷机用三相异步电动机技术条件</t>
  </si>
  <si>
    <t>招商银行上海曹家渡支行</t>
  </si>
  <si>
    <t>121908176510801</t>
  </si>
  <si>
    <t>201505-PT-C107-043</t>
  </si>
  <si>
    <r>
      <t>2014-01-01</t>
    </r>
    <r>
      <rPr>
        <sz val="11"/>
        <rFont val="宋体"/>
        <family val="0"/>
      </rPr>
      <t>至</t>
    </r>
    <r>
      <rPr>
        <sz val="11"/>
        <rFont val="Arial"/>
        <family val="2"/>
      </rPr>
      <t>2015-04-30</t>
    </r>
  </si>
  <si>
    <t>永磁无铁心发电机技术条件</t>
  </si>
  <si>
    <t>201505-PT-C107-042</t>
  </si>
  <si>
    <r>
      <t>YFP</t>
    </r>
    <r>
      <rPr>
        <sz val="11"/>
        <rFont val="宋体"/>
        <family val="0"/>
      </rPr>
      <t>系列（</t>
    </r>
    <r>
      <rPr>
        <sz val="11"/>
        <rFont val="Arial"/>
        <family val="2"/>
      </rPr>
      <t>IP55</t>
    </r>
    <r>
      <rPr>
        <sz val="11"/>
        <rFont val="宋体"/>
        <family val="0"/>
      </rPr>
      <t>）风机专用变频调速三相异步电动机技术条件（机座号</t>
    </r>
    <r>
      <rPr>
        <sz val="11"/>
        <rFont val="Arial"/>
        <family val="2"/>
      </rPr>
      <t>80~400</t>
    </r>
    <r>
      <rPr>
        <sz val="11"/>
        <rFont val="宋体"/>
        <family val="0"/>
      </rPr>
      <t>）</t>
    </r>
  </si>
  <si>
    <t>201505-PT-C107-041</t>
  </si>
  <si>
    <r>
      <t>YSP</t>
    </r>
    <r>
      <rPr>
        <sz val="11"/>
        <rFont val="宋体"/>
        <family val="0"/>
      </rPr>
      <t>系列（</t>
    </r>
    <r>
      <rPr>
        <sz val="11"/>
        <rFont val="Arial"/>
        <family val="2"/>
      </rPr>
      <t>IP55</t>
    </r>
    <r>
      <rPr>
        <sz val="11"/>
        <rFont val="宋体"/>
        <family val="0"/>
      </rPr>
      <t>）水泵专用变频调速三相异步电动机技术条件（机座号</t>
    </r>
    <r>
      <rPr>
        <sz val="11"/>
        <rFont val="Arial"/>
        <family val="2"/>
      </rPr>
      <t>80~355</t>
    </r>
    <r>
      <rPr>
        <sz val="11"/>
        <rFont val="宋体"/>
        <family val="0"/>
      </rPr>
      <t>）</t>
    </r>
  </si>
  <si>
    <t>201505-PT-C107-040</t>
  </si>
  <si>
    <r>
      <t>YYSP</t>
    </r>
    <r>
      <rPr>
        <sz val="11"/>
        <rFont val="宋体"/>
        <family val="0"/>
      </rPr>
      <t>系列（</t>
    </r>
    <r>
      <rPr>
        <sz val="11"/>
        <rFont val="Arial"/>
        <family val="2"/>
      </rPr>
      <t>IP55</t>
    </r>
    <r>
      <rPr>
        <sz val="11"/>
        <rFont val="宋体"/>
        <family val="0"/>
      </rPr>
      <t>）压缩机专用变频调速三相异步电动机技术条件（机座号</t>
    </r>
    <r>
      <rPr>
        <sz val="11"/>
        <rFont val="Arial"/>
        <family val="2"/>
      </rPr>
      <t>80</t>
    </r>
    <r>
      <rPr>
        <sz val="11"/>
        <rFont val="宋体"/>
        <family val="0"/>
      </rPr>
      <t>～</t>
    </r>
    <r>
      <rPr>
        <sz val="11"/>
        <rFont val="Arial"/>
        <family val="2"/>
      </rPr>
      <t>355</t>
    </r>
    <r>
      <rPr>
        <sz val="11"/>
        <rFont val="宋体"/>
        <family val="0"/>
      </rPr>
      <t>）</t>
    </r>
  </si>
  <si>
    <t>201505-PT-C107-039</t>
  </si>
  <si>
    <r>
      <t>YYSE2</t>
    </r>
    <r>
      <rPr>
        <sz val="11"/>
        <rFont val="宋体"/>
        <family val="0"/>
      </rPr>
      <t>系列（</t>
    </r>
    <r>
      <rPr>
        <sz val="11"/>
        <rFont val="Arial"/>
        <family val="2"/>
      </rPr>
      <t>IP55</t>
    </r>
    <r>
      <rPr>
        <sz val="11"/>
        <rFont val="宋体"/>
        <family val="0"/>
      </rPr>
      <t>）压缩机专用三相异步电动机技术条件（机座号</t>
    </r>
    <r>
      <rPr>
        <sz val="11"/>
        <rFont val="Arial"/>
        <family val="2"/>
      </rPr>
      <t>80</t>
    </r>
    <r>
      <rPr>
        <sz val="11"/>
        <rFont val="宋体"/>
        <family val="0"/>
      </rPr>
      <t>～</t>
    </r>
    <r>
      <rPr>
        <sz val="11"/>
        <rFont val="Arial"/>
        <family val="2"/>
      </rPr>
      <t>355</t>
    </r>
    <r>
      <rPr>
        <sz val="11"/>
        <rFont val="宋体"/>
        <family val="0"/>
      </rPr>
      <t>）</t>
    </r>
  </si>
  <si>
    <t>201505-PT-C107-038</t>
  </si>
  <si>
    <t>分子筛相关行业标准的立项创制</t>
  </si>
  <si>
    <t>201505-PT-C107-037</t>
  </si>
  <si>
    <r>
      <t>过磷酸钙中三氯乙醛含量的测定（</t>
    </r>
    <r>
      <rPr>
        <sz val="11"/>
        <rFont val="Arial"/>
        <family val="2"/>
      </rPr>
      <t>GB/T 31266-2014</t>
    </r>
    <r>
      <rPr>
        <sz val="11"/>
        <rFont val="宋体"/>
        <family val="0"/>
      </rPr>
      <t>）国家标准创制</t>
    </r>
  </si>
  <si>
    <t>201505-PT-C108-044</t>
  </si>
  <si>
    <r>
      <t>2014-01-01</t>
    </r>
    <r>
      <rPr>
        <sz val="11"/>
        <rFont val="宋体"/>
        <family val="0"/>
      </rPr>
      <t>至</t>
    </r>
    <r>
      <rPr>
        <sz val="11"/>
        <rFont val="Arial"/>
        <family val="2"/>
      </rPr>
      <t>2014-12-30</t>
    </r>
  </si>
  <si>
    <t>上海电器科学研究所（集团）有限公司</t>
  </si>
  <si>
    <r>
      <t xml:space="preserve"> GB/T 12974.2-2014</t>
    </r>
    <r>
      <rPr>
        <sz val="11"/>
        <rFont val="宋体"/>
        <family val="0"/>
      </rPr>
      <t>《交流电梯电动机通用技术条件第</t>
    </r>
    <r>
      <rPr>
        <sz val="11"/>
        <rFont val="Arial"/>
        <family val="2"/>
      </rPr>
      <t>2</t>
    </r>
    <r>
      <rPr>
        <sz val="11"/>
        <rFont val="宋体"/>
        <family val="0"/>
      </rPr>
      <t>部分：永磁同步电动机》</t>
    </r>
  </si>
  <si>
    <t>招商银行曹家渡支行</t>
  </si>
  <si>
    <t>215080082110001</t>
  </si>
  <si>
    <t>201505-PT-C108-045</t>
  </si>
  <si>
    <t>上海捷鑫网络科技有限公司</t>
  </si>
  <si>
    <t>捷鑫网络引进上海市领军人才章桃旭项目</t>
  </si>
  <si>
    <t>招商银行上海曹杨支行</t>
  </si>
  <si>
    <t>121907428310802</t>
  </si>
  <si>
    <t>201505-PT-D110-051</t>
  </si>
  <si>
    <r>
      <t>2015-04-01</t>
    </r>
    <r>
      <rPr>
        <sz val="11"/>
        <rFont val="宋体"/>
        <family val="0"/>
      </rPr>
      <t>至</t>
    </r>
    <r>
      <rPr>
        <sz val="11"/>
        <rFont val="Arial"/>
        <family val="2"/>
      </rPr>
      <t>2015-05-31</t>
    </r>
  </si>
  <si>
    <t>小    计</t>
  </si>
  <si>
    <t>——</t>
  </si>
  <si>
    <t>企业</t>
  </si>
  <si>
    <t>项目</t>
  </si>
  <si>
    <t>编号</t>
  </si>
  <si>
    <t>2016第一季度</t>
  </si>
  <si>
    <r>
      <t>普陀科技融资服务平台</t>
    </r>
    <r>
      <rPr>
        <sz val="9"/>
        <rFont val="Arial"/>
        <family val="2"/>
      </rPr>
      <t>2015</t>
    </r>
    <r>
      <rPr>
        <sz val="9"/>
        <rFont val="宋体"/>
        <family val="0"/>
      </rPr>
      <t>改制上市企业申报汇总</t>
    </r>
    <r>
      <rPr>
        <sz val="9"/>
        <rFont val="Arial"/>
        <family val="2"/>
      </rPr>
      <t>(</t>
    </r>
    <r>
      <rPr>
        <sz val="9"/>
        <rFont val="宋体"/>
        <family val="0"/>
      </rPr>
      <t>谈家</t>
    </r>
    <r>
      <rPr>
        <sz val="9"/>
        <rFont val="Arial"/>
        <family val="2"/>
      </rPr>
      <t>28</t>
    </r>
    <r>
      <rPr>
        <sz val="9"/>
        <rFont val="宋体"/>
        <family val="0"/>
      </rPr>
      <t>）</t>
    </r>
  </si>
  <si>
    <r>
      <t>2015-01-01</t>
    </r>
    <r>
      <rPr>
        <sz val="9"/>
        <rFont val="宋体"/>
        <family val="0"/>
      </rPr>
      <t>至</t>
    </r>
    <r>
      <rPr>
        <sz val="9"/>
        <rFont val="Arial"/>
        <family val="2"/>
      </rPr>
      <t>2016-12-31</t>
    </r>
  </si>
  <si>
    <r>
      <t>三元共聚</t>
    </r>
    <r>
      <rPr>
        <sz val="9"/>
        <rFont val="Arial"/>
        <family val="2"/>
      </rPr>
      <t>LLDPE</t>
    </r>
    <r>
      <rPr>
        <sz val="9"/>
        <rFont val="宋体"/>
        <family val="0"/>
      </rPr>
      <t>专用料的工业化开发</t>
    </r>
  </si>
  <si>
    <r>
      <t>源于</t>
    </r>
    <r>
      <rPr>
        <sz val="9"/>
        <rFont val="Arial"/>
        <family val="2"/>
      </rPr>
      <t>“</t>
    </r>
    <r>
      <rPr>
        <sz val="9"/>
        <rFont val="宋体"/>
        <family val="0"/>
      </rPr>
      <t>十大原创</t>
    </r>
    <r>
      <rPr>
        <sz val="9"/>
        <rFont val="Arial"/>
        <family val="2"/>
      </rPr>
      <t>IP”</t>
    </r>
    <r>
      <rPr>
        <sz val="9"/>
        <rFont val="宋体"/>
        <family val="0"/>
      </rPr>
      <t>的数字娱乐产业链建设项目</t>
    </r>
  </si>
  <si>
    <r>
      <t>食品安全领域</t>
    </r>
    <r>
      <rPr>
        <sz val="9"/>
        <rFont val="Arial"/>
        <family val="2"/>
      </rPr>
      <t>β-</t>
    </r>
    <r>
      <rPr>
        <sz val="9"/>
        <rFont val="宋体"/>
        <family val="0"/>
      </rPr>
      <t>受体激动剂残留检测用稳定同位素内标试剂的中试技术研究</t>
    </r>
  </si>
  <si>
    <r>
      <t>2015-07-01</t>
    </r>
    <r>
      <rPr>
        <sz val="9"/>
        <rFont val="宋体"/>
        <family val="0"/>
      </rPr>
      <t>至</t>
    </r>
    <r>
      <rPr>
        <sz val="9"/>
        <rFont val="Arial"/>
        <family val="2"/>
      </rPr>
      <t>2017-06-30</t>
    </r>
  </si>
  <si>
    <r>
      <t>2015-07-01</t>
    </r>
    <r>
      <rPr>
        <sz val="9"/>
        <rFont val="宋体"/>
        <family val="0"/>
      </rPr>
      <t>至</t>
    </r>
    <r>
      <rPr>
        <sz val="9"/>
        <rFont val="Arial"/>
        <family val="2"/>
      </rPr>
      <t>2016-12-31</t>
    </r>
  </si>
  <si>
    <r>
      <t>2015-05-01</t>
    </r>
    <r>
      <rPr>
        <sz val="9"/>
        <rFont val="宋体"/>
        <family val="0"/>
      </rPr>
      <t>至</t>
    </r>
    <r>
      <rPr>
        <sz val="9"/>
        <rFont val="Arial"/>
        <family val="2"/>
      </rPr>
      <t>2017-05-30</t>
    </r>
  </si>
  <si>
    <r>
      <t>“</t>
    </r>
    <r>
      <rPr>
        <sz val="9"/>
        <rFont val="宋体"/>
        <family val="0"/>
      </rPr>
      <t>路上充</t>
    </r>
    <r>
      <rPr>
        <sz val="9"/>
        <rFont val="Arial"/>
        <family val="2"/>
      </rPr>
      <t>”</t>
    </r>
    <r>
      <rPr>
        <sz val="9"/>
        <rFont val="宋体"/>
        <family val="0"/>
      </rPr>
      <t>电动汽车无线移动充电系统项目</t>
    </r>
  </si>
  <si>
    <r>
      <t>2015-06-23</t>
    </r>
    <r>
      <rPr>
        <sz val="9"/>
        <rFont val="宋体"/>
        <family val="0"/>
      </rPr>
      <t>至</t>
    </r>
    <r>
      <rPr>
        <sz val="9"/>
        <rFont val="Arial"/>
        <family val="2"/>
      </rPr>
      <t>2016-06-23</t>
    </r>
  </si>
  <si>
    <r>
      <t>高耐磨高抗冲超高分子量聚乙烯轨道交通专用树脂及产业化关键技术开发</t>
    </r>
    <r>
      <rPr>
        <sz val="9"/>
        <rFont val="Arial"/>
        <family val="2"/>
      </rPr>
      <t xml:space="preserve"> </t>
    </r>
  </si>
  <si>
    <r>
      <t>2015-04-01</t>
    </r>
    <r>
      <rPr>
        <sz val="9"/>
        <rFont val="宋体"/>
        <family val="0"/>
      </rPr>
      <t>至</t>
    </r>
    <r>
      <rPr>
        <sz val="9"/>
        <rFont val="Arial"/>
        <family val="2"/>
      </rPr>
      <t>2017-03-31</t>
    </r>
  </si>
  <si>
    <r>
      <t>2015-04-01</t>
    </r>
    <r>
      <rPr>
        <sz val="9"/>
        <rFont val="宋体"/>
        <family val="0"/>
      </rPr>
      <t>至</t>
    </r>
    <r>
      <rPr>
        <sz val="9"/>
        <rFont val="Arial"/>
        <family val="2"/>
      </rPr>
      <t>2017-04-01</t>
    </r>
  </si>
  <si>
    <r>
      <t>网格化社区健康</t>
    </r>
    <r>
      <rPr>
        <sz val="9"/>
        <rFont val="Arial"/>
        <family val="2"/>
      </rPr>
      <t>O2O</t>
    </r>
    <r>
      <rPr>
        <sz val="9"/>
        <rFont val="宋体"/>
        <family val="0"/>
      </rPr>
      <t>项目</t>
    </r>
  </si>
  <si>
    <r>
      <t>基于工业</t>
    </r>
    <r>
      <rPr>
        <sz val="9"/>
        <rFont val="Arial"/>
        <family val="2"/>
      </rPr>
      <t>4.0</t>
    </r>
    <r>
      <rPr>
        <sz val="9"/>
        <rFont val="宋体"/>
        <family val="0"/>
      </rPr>
      <t>架构的建筑机电物联网管理平台的应用示范</t>
    </r>
  </si>
  <si>
    <r>
      <t>2015-01-01</t>
    </r>
    <r>
      <rPr>
        <sz val="9"/>
        <rFont val="宋体"/>
        <family val="0"/>
      </rPr>
      <t>至</t>
    </r>
    <r>
      <rPr>
        <sz val="9"/>
        <rFont val="Arial"/>
        <family val="2"/>
      </rPr>
      <t>2016-10-31</t>
    </r>
  </si>
  <si>
    <r>
      <t>2015-07-01</t>
    </r>
    <r>
      <rPr>
        <sz val="9"/>
        <rFont val="宋体"/>
        <family val="0"/>
      </rPr>
      <t>至</t>
    </r>
    <r>
      <rPr>
        <sz val="9"/>
        <rFont val="Arial"/>
        <family val="2"/>
      </rPr>
      <t>2016-07-31</t>
    </r>
  </si>
  <si>
    <r>
      <t>“</t>
    </r>
    <r>
      <rPr>
        <sz val="9"/>
        <rFont val="宋体"/>
        <family val="0"/>
      </rPr>
      <t>商品通</t>
    </r>
    <r>
      <rPr>
        <sz val="9"/>
        <rFont val="Arial"/>
        <family val="2"/>
      </rPr>
      <t>”</t>
    </r>
    <r>
      <rPr>
        <sz val="9"/>
        <rFont val="宋体"/>
        <family val="0"/>
      </rPr>
      <t>大宗贸易电子商务服务平台</t>
    </r>
    <r>
      <rPr>
        <sz val="9"/>
        <rFont val="Arial"/>
        <family val="2"/>
      </rPr>
      <t xml:space="preserve"> </t>
    </r>
  </si>
  <si>
    <r>
      <t>2016-01-01</t>
    </r>
    <r>
      <rPr>
        <sz val="9"/>
        <rFont val="宋体"/>
        <family val="0"/>
      </rPr>
      <t>至</t>
    </r>
    <r>
      <rPr>
        <sz val="9"/>
        <rFont val="Arial"/>
        <family val="2"/>
      </rPr>
      <t>2017-12-31</t>
    </r>
  </si>
  <si>
    <r>
      <t>基于</t>
    </r>
    <r>
      <rPr>
        <sz val="9"/>
        <rFont val="Arial"/>
        <family val="2"/>
      </rPr>
      <t>SVAC</t>
    </r>
    <r>
      <rPr>
        <sz val="9"/>
        <rFont val="宋体"/>
        <family val="0"/>
      </rPr>
      <t>标准的城市视频安防监控系统</t>
    </r>
    <r>
      <rPr>
        <sz val="9"/>
        <rFont val="Arial"/>
        <family val="2"/>
      </rPr>
      <t xml:space="preserve"> </t>
    </r>
    <r>
      <rPr>
        <sz val="9"/>
        <rFont val="宋体"/>
        <family val="0"/>
      </rPr>
      <t>平台的推广与应用项目</t>
    </r>
  </si>
  <si>
    <r>
      <t>创制</t>
    </r>
    <r>
      <rPr>
        <sz val="9"/>
        <rFont val="Arial"/>
        <family val="2"/>
      </rPr>
      <t>QB/T 4750-2014</t>
    </r>
    <r>
      <rPr>
        <sz val="9"/>
        <rFont val="宋体"/>
        <family val="0"/>
      </rPr>
      <t>活动义齿</t>
    </r>
    <r>
      <rPr>
        <sz val="9"/>
        <rFont val="Arial"/>
        <family val="2"/>
      </rPr>
      <t>(</t>
    </r>
    <r>
      <rPr>
        <sz val="9"/>
        <rFont val="宋体"/>
        <family val="0"/>
      </rPr>
      <t>假牙）清洁剂等行业标准</t>
    </r>
    <r>
      <rPr>
        <sz val="9"/>
        <rFont val="Arial"/>
        <family val="2"/>
      </rPr>
      <t xml:space="preserve">    </t>
    </r>
  </si>
  <si>
    <r>
      <t>2014-01-01</t>
    </r>
    <r>
      <rPr>
        <sz val="9"/>
        <rFont val="宋体"/>
        <family val="0"/>
      </rPr>
      <t>至</t>
    </r>
    <r>
      <rPr>
        <sz val="9"/>
        <rFont val="Arial"/>
        <family val="2"/>
      </rPr>
      <t>2014-12-31</t>
    </r>
  </si>
  <si>
    <r>
      <t>YYSE2</t>
    </r>
    <r>
      <rPr>
        <sz val="9"/>
        <rFont val="宋体"/>
        <family val="0"/>
      </rPr>
      <t>系列（</t>
    </r>
    <r>
      <rPr>
        <sz val="9"/>
        <rFont val="Arial"/>
        <family val="2"/>
      </rPr>
      <t>IP55</t>
    </r>
    <r>
      <rPr>
        <sz val="9"/>
        <rFont val="宋体"/>
        <family val="0"/>
      </rPr>
      <t>）压缩机专用三相异步电动机技术条件（机座号</t>
    </r>
    <r>
      <rPr>
        <sz val="9"/>
        <rFont val="Arial"/>
        <family val="2"/>
      </rPr>
      <t>80</t>
    </r>
    <r>
      <rPr>
        <sz val="9"/>
        <rFont val="宋体"/>
        <family val="0"/>
      </rPr>
      <t>～</t>
    </r>
    <r>
      <rPr>
        <sz val="9"/>
        <rFont val="Arial"/>
        <family val="2"/>
      </rPr>
      <t>355</t>
    </r>
    <r>
      <rPr>
        <sz val="9"/>
        <rFont val="宋体"/>
        <family val="0"/>
      </rPr>
      <t>）</t>
    </r>
  </si>
  <si>
    <r>
      <t>2014-01-01</t>
    </r>
    <r>
      <rPr>
        <sz val="9"/>
        <rFont val="宋体"/>
        <family val="0"/>
      </rPr>
      <t>至</t>
    </r>
    <r>
      <rPr>
        <sz val="9"/>
        <rFont val="Arial"/>
        <family val="2"/>
      </rPr>
      <t>2015-12-01</t>
    </r>
  </si>
  <si>
    <r>
      <t>YYSP</t>
    </r>
    <r>
      <rPr>
        <sz val="9"/>
        <rFont val="宋体"/>
        <family val="0"/>
      </rPr>
      <t>系列（</t>
    </r>
    <r>
      <rPr>
        <sz val="9"/>
        <rFont val="Arial"/>
        <family val="2"/>
      </rPr>
      <t>IP55</t>
    </r>
    <r>
      <rPr>
        <sz val="9"/>
        <rFont val="宋体"/>
        <family val="0"/>
      </rPr>
      <t>）压缩机专用变频调速三相异步电动机技术条件（机座号</t>
    </r>
    <r>
      <rPr>
        <sz val="9"/>
        <rFont val="Arial"/>
        <family val="2"/>
      </rPr>
      <t>80</t>
    </r>
    <r>
      <rPr>
        <sz val="9"/>
        <rFont val="宋体"/>
        <family val="0"/>
      </rPr>
      <t>～</t>
    </r>
    <r>
      <rPr>
        <sz val="9"/>
        <rFont val="Arial"/>
        <family val="2"/>
      </rPr>
      <t>355</t>
    </r>
    <r>
      <rPr>
        <sz val="9"/>
        <rFont val="宋体"/>
        <family val="0"/>
      </rPr>
      <t>）</t>
    </r>
  </si>
  <si>
    <r>
      <t>2014-04-22</t>
    </r>
    <r>
      <rPr>
        <sz val="9"/>
        <rFont val="宋体"/>
        <family val="0"/>
      </rPr>
      <t>至</t>
    </r>
    <r>
      <rPr>
        <sz val="9"/>
        <rFont val="Arial"/>
        <family val="2"/>
      </rPr>
      <t>2015-06-30</t>
    </r>
  </si>
  <si>
    <r>
      <t>YSP</t>
    </r>
    <r>
      <rPr>
        <sz val="9"/>
        <rFont val="宋体"/>
        <family val="0"/>
      </rPr>
      <t>系列（</t>
    </r>
    <r>
      <rPr>
        <sz val="9"/>
        <rFont val="Arial"/>
        <family val="2"/>
      </rPr>
      <t>IP55</t>
    </r>
    <r>
      <rPr>
        <sz val="9"/>
        <rFont val="宋体"/>
        <family val="0"/>
      </rPr>
      <t>）水泵专用变频调速三相异步电动机技术条件（机座号</t>
    </r>
    <r>
      <rPr>
        <sz val="9"/>
        <rFont val="Arial"/>
        <family val="2"/>
      </rPr>
      <t>80~355</t>
    </r>
    <r>
      <rPr>
        <sz val="9"/>
        <rFont val="宋体"/>
        <family val="0"/>
      </rPr>
      <t>）</t>
    </r>
  </si>
  <si>
    <r>
      <t>YFP</t>
    </r>
    <r>
      <rPr>
        <sz val="9"/>
        <rFont val="宋体"/>
        <family val="0"/>
      </rPr>
      <t>系列（</t>
    </r>
    <r>
      <rPr>
        <sz val="9"/>
        <rFont val="Arial"/>
        <family val="2"/>
      </rPr>
      <t>IP55</t>
    </r>
    <r>
      <rPr>
        <sz val="9"/>
        <rFont val="宋体"/>
        <family val="0"/>
      </rPr>
      <t>）风机专用变频调速三相异步电动机技术条件（机座号</t>
    </r>
    <r>
      <rPr>
        <sz val="9"/>
        <rFont val="Arial"/>
        <family val="2"/>
      </rPr>
      <t>80~400</t>
    </r>
    <r>
      <rPr>
        <sz val="9"/>
        <rFont val="宋体"/>
        <family val="0"/>
      </rPr>
      <t>）</t>
    </r>
  </si>
  <si>
    <r>
      <t>2014-01-01</t>
    </r>
    <r>
      <rPr>
        <sz val="9"/>
        <rFont val="宋体"/>
        <family val="0"/>
      </rPr>
      <t>至</t>
    </r>
    <r>
      <rPr>
        <sz val="9"/>
        <rFont val="Arial"/>
        <family val="2"/>
      </rPr>
      <t>2015-04-30</t>
    </r>
  </si>
  <si>
    <r>
      <t>过磷酸钙中三氯乙醛含量的测定（</t>
    </r>
    <r>
      <rPr>
        <sz val="9"/>
        <rFont val="Arial"/>
        <family val="2"/>
      </rPr>
      <t>GB/T 31266-2014</t>
    </r>
    <r>
      <rPr>
        <sz val="9"/>
        <rFont val="宋体"/>
        <family val="0"/>
      </rPr>
      <t>）国家标准创制</t>
    </r>
  </si>
  <si>
    <r>
      <t xml:space="preserve"> GB/T 12974.2-2014</t>
    </r>
    <r>
      <rPr>
        <sz val="9"/>
        <rFont val="宋体"/>
        <family val="0"/>
      </rPr>
      <t>《交流电梯电动机通用技术条件第</t>
    </r>
    <r>
      <rPr>
        <sz val="9"/>
        <rFont val="Arial"/>
        <family val="2"/>
      </rPr>
      <t>2</t>
    </r>
    <r>
      <rPr>
        <sz val="9"/>
        <rFont val="宋体"/>
        <family val="0"/>
      </rPr>
      <t>部分：永磁同步电动机》</t>
    </r>
  </si>
  <si>
    <r>
      <t>2014-01-01</t>
    </r>
    <r>
      <rPr>
        <sz val="9"/>
        <rFont val="宋体"/>
        <family val="0"/>
      </rPr>
      <t>至</t>
    </r>
    <r>
      <rPr>
        <sz val="9"/>
        <rFont val="Arial"/>
        <family val="2"/>
      </rPr>
      <t>2014-12-30</t>
    </r>
  </si>
  <si>
    <r>
      <t>022472-</t>
    </r>
    <r>
      <rPr>
        <sz val="9"/>
        <rFont val="宋体"/>
        <family val="0"/>
      </rPr>
      <t>工行普支行金分处</t>
    </r>
  </si>
  <si>
    <r>
      <t>“</t>
    </r>
    <r>
      <rPr>
        <sz val="9"/>
        <rFont val="宋体"/>
        <family val="0"/>
      </rPr>
      <t>四新</t>
    </r>
    <r>
      <rPr>
        <sz val="9"/>
        <rFont val="Arial"/>
        <family val="2"/>
      </rPr>
      <t>”</t>
    </r>
    <r>
      <rPr>
        <sz val="9"/>
        <rFont val="宋体"/>
        <family val="0"/>
      </rPr>
      <t>基地</t>
    </r>
    <r>
      <rPr>
        <sz val="9"/>
        <rFont val="Arial"/>
        <family val="2"/>
      </rPr>
      <t>-</t>
    </r>
    <r>
      <rPr>
        <sz val="9"/>
        <rFont val="宋体"/>
        <family val="0"/>
      </rPr>
      <t>先进材料产业创新基地实验条件建设</t>
    </r>
  </si>
  <si>
    <r>
      <t>2015-04-01</t>
    </r>
    <r>
      <rPr>
        <sz val="9"/>
        <rFont val="宋体"/>
        <family val="0"/>
      </rPr>
      <t>至</t>
    </r>
    <r>
      <rPr>
        <sz val="9"/>
        <rFont val="Arial"/>
        <family val="2"/>
      </rPr>
      <t>2015-05-31</t>
    </r>
  </si>
  <si>
    <r>
      <t>源于</t>
    </r>
    <r>
      <rPr>
        <sz val="8"/>
        <rFont val="Arial"/>
        <family val="2"/>
      </rPr>
      <t>“</t>
    </r>
    <r>
      <rPr>
        <sz val="8"/>
        <rFont val="宋体"/>
        <family val="0"/>
      </rPr>
      <t>十大原创</t>
    </r>
    <r>
      <rPr>
        <sz val="8"/>
        <rFont val="Arial"/>
        <family val="2"/>
      </rPr>
      <t>IP”</t>
    </r>
    <r>
      <rPr>
        <sz val="8"/>
        <rFont val="宋体"/>
        <family val="0"/>
      </rPr>
      <t>的数字娱乐产业链建设项目</t>
    </r>
  </si>
  <si>
    <r>
      <t>食品安全领域</t>
    </r>
    <r>
      <rPr>
        <sz val="8"/>
        <rFont val="Arial"/>
        <family val="2"/>
      </rPr>
      <t>β-</t>
    </r>
    <r>
      <rPr>
        <sz val="8"/>
        <rFont val="宋体"/>
        <family val="0"/>
      </rPr>
      <t>受体激动剂残留检测用稳定同位素内标试剂的中试技术研究</t>
    </r>
  </si>
  <si>
    <r>
      <t>“</t>
    </r>
    <r>
      <rPr>
        <sz val="8"/>
        <rFont val="宋体"/>
        <family val="0"/>
      </rPr>
      <t>路上充</t>
    </r>
    <r>
      <rPr>
        <sz val="8"/>
        <rFont val="Arial"/>
        <family val="2"/>
      </rPr>
      <t>”</t>
    </r>
    <r>
      <rPr>
        <sz val="8"/>
        <rFont val="宋体"/>
        <family val="0"/>
      </rPr>
      <t>电动汽车无线移动充电系统项目</t>
    </r>
  </si>
  <si>
    <r>
      <t>高耐磨高抗冲超高分子量聚乙烯轨道交通专用树脂及产业化关键技术开发</t>
    </r>
    <r>
      <rPr>
        <sz val="8"/>
        <rFont val="Arial"/>
        <family val="2"/>
      </rPr>
      <t xml:space="preserve"> </t>
    </r>
  </si>
  <si>
    <r>
      <t>网格化社区健康</t>
    </r>
    <r>
      <rPr>
        <sz val="8"/>
        <rFont val="Arial"/>
        <family val="2"/>
      </rPr>
      <t>O2O</t>
    </r>
    <r>
      <rPr>
        <sz val="8"/>
        <rFont val="宋体"/>
        <family val="0"/>
      </rPr>
      <t>项目</t>
    </r>
  </si>
  <si>
    <r>
      <t>基于工业</t>
    </r>
    <r>
      <rPr>
        <sz val="8"/>
        <rFont val="Arial"/>
        <family val="2"/>
      </rPr>
      <t>4.0</t>
    </r>
    <r>
      <rPr>
        <sz val="8"/>
        <rFont val="宋体"/>
        <family val="0"/>
      </rPr>
      <t>架构的建筑机电物联网管理平台的应用示范</t>
    </r>
  </si>
  <si>
    <r>
      <t>“</t>
    </r>
    <r>
      <rPr>
        <sz val="8"/>
        <rFont val="宋体"/>
        <family val="0"/>
      </rPr>
      <t>商品通</t>
    </r>
    <r>
      <rPr>
        <sz val="8"/>
        <rFont val="Arial"/>
        <family val="2"/>
      </rPr>
      <t>”</t>
    </r>
    <r>
      <rPr>
        <sz val="8"/>
        <rFont val="宋体"/>
        <family val="0"/>
      </rPr>
      <t>大宗贸易电子商务服务平台</t>
    </r>
    <r>
      <rPr>
        <sz val="8"/>
        <rFont val="Arial"/>
        <family val="2"/>
      </rPr>
      <t xml:space="preserve"> </t>
    </r>
  </si>
  <si>
    <r>
      <t>基于</t>
    </r>
    <r>
      <rPr>
        <sz val="8"/>
        <rFont val="Arial"/>
        <family val="2"/>
      </rPr>
      <t>SVAC</t>
    </r>
    <r>
      <rPr>
        <sz val="8"/>
        <rFont val="宋体"/>
        <family val="0"/>
      </rPr>
      <t>标准的城市视频安防监控系统</t>
    </r>
    <r>
      <rPr>
        <sz val="8"/>
        <rFont val="Arial"/>
        <family val="2"/>
      </rPr>
      <t xml:space="preserve"> </t>
    </r>
    <r>
      <rPr>
        <sz val="8"/>
        <rFont val="宋体"/>
        <family val="0"/>
      </rPr>
      <t>平台的推广与应用项目</t>
    </r>
  </si>
  <si>
    <r>
      <t>“</t>
    </r>
    <r>
      <rPr>
        <sz val="8"/>
        <rFont val="宋体"/>
        <family val="0"/>
      </rPr>
      <t>四新</t>
    </r>
    <r>
      <rPr>
        <sz val="8"/>
        <rFont val="Arial"/>
        <family val="2"/>
      </rPr>
      <t>”</t>
    </r>
    <r>
      <rPr>
        <sz val="8"/>
        <rFont val="宋体"/>
        <family val="0"/>
      </rPr>
      <t>基地</t>
    </r>
    <r>
      <rPr>
        <sz val="8"/>
        <rFont val="Arial"/>
        <family val="2"/>
      </rPr>
      <t>-</t>
    </r>
    <r>
      <rPr>
        <sz val="8"/>
        <rFont val="宋体"/>
        <family val="0"/>
      </rPr>
      <t>先进材料产业创新基地实验条件建设</t>
    </r>
  </si>
  <si>
    <r>
      <t>三元共聚</t>
    </r>
    <r>
      <rPr>
        <sz val="8"/>
        <rFont val="Arial"/>
        <family val="2"/>
      </rPr>
      <t>LLDPE</t>
    </r>
    <r>
      <rPr>
        <sz val="8"/>
        <rFont val="宋体"/>
        <family val="0"/>
      </rPr>
      <t>专用料的工业化开发</t>
    </r>
  </si>
  <si>
    <r>
      <t>创制</t>
    </r>
    <r>
      <rPr>
        <sz val="8"/>
        <rFont val="Arial"/>
        <family val="2"/>
      </rPr>
      <t>QB/T 4750-2014</t>
    </r>
    <r>
      <rPr>
        <sz val="8"/>
        <rFont val="宋体"/>
        <family val="0"/>
      </rPr>
      <t>活动义齿</t>
    </r>
    <r>
      <rPr>
        <sz val="8"/>
        <rFont val="Arial"/>
        <family val="2"/>
      </rPr>
      <t>(</t>
    </r>
    <r>
      <rPr>
        <sz val="8"/>
        <rFont val="宋体"/>
        <family val="0"/>
      </rPr>
      <t>假牙）清洁剂等行业标准</t>
    </r>
    <r>
      <rPr>
        <sz val="8"/>
        <rFont val="Arial"/>
        <family val="2"/>
      </rPr>
      <t xml:space="preserve">    </t>
    </r>
  </si>
  <si>
    <r>
      <t>YFP</t>
    </r>
    <r>
      <rPr>
        <sz val="8"/>
        <rFont val="宋体"/>
        <family val="0"/>
      </rPr>
      <t>系列（</t>
    </r>
    <r>
      <rPr>
        <sz val="8"/>
        <rFont val="Arial"/>
        <family val="2"/>
      </rPr>
      <t>IP55</t>
    </r>
    <r>
      <rPr>
        <sz val="8"/>
        <rFont val="宋体"/>
        <family val="0"/>
      </rPr>
      <t>）风机专用变频调速三相异步电动机技术条件（机座号</t>
    </r>
    <r>
      <rPr>
        <sz val="8"/>
        <rFont val="Arial"/>
        <family val="2"/>
      </rPr>
      <t>80~400</t>
    </r>
    <r>
      <rPr>
        <sz val="8"/>
        <rFont val="宋体"/>
        <family val="0"/>
      </rPr>
      <t>）</t>
    </r>
  </si>
  <si>
    <r>
      <t>YSP</t>
    </r>
    <r>
      <rPr>
        <sz val="8"/>
        <rFont val="宋体"/>
        <family val="0"/>
      </rPr>
      <t>系列（</t>
    </r>
    <r>
      <rPr>
        <sz val="8"/>
        <rFont val="Arial"/>
        <family val="2"/>
      </rPr>
      <t>IP55</t>
    </r>
    <r>
      <rPr>
        <sz val="8"/>
        <rFont val="宋体"/>
        <family val="0"/>
      </rPr>
      <t>）水泵专用变频调速三相异步电动机技术条件（机座号</t>
    </r>
    <r>
      <rPr>
        <sz val="8"/>
        <rFont val="Arial"/>
        <family val="2"/>
      </rPr>
      <t>80~355</t>
    </r>
    <r>
      <rPr>
        <sz val="8"/>
        <rFont val="宋体"/>
        <family val="0"/>
      </rPr>
      <t>）</t>
    </r>
  </si>
  <si>
    <r>
      <t>YYSP</t>
    </r>
    <r>
      <rPr>
        <sz val="8"/>
        <rFont val="宋体"/>
        <family val="0"/>
      </rPr>
      <t>系列（</t>
    </r>
    <r>
      <rPr>
        <sz val="8"/>
        <rFont val="Arial"/>
        <family val="2"/>
      </rPr>
      <t>IP55</t>
    </r>
    <r>
      <rPr>
        <sz val="8"/>
        <rFont val="宋体"/>
        <family val="0"/>
      </rPr>
      <t>）压缩机专用变频调速三相异步电动机技术条件（机座号</t>
    </r>
    <r>
      <rPr>
        <sz val="8"/>
        <rFont val="Arial"/>
        <family val="2"/>
      </rPr>
      <t>80</t>
    </r>
    <r>
      <rPr>
        <sz val="8"/>
        <rFont val="宋体"/>
        <family val="0"/>
      </rPr>
      <t>～</t>
    </r>
    <r>
      <rPr>
        <sz val="8"/>
        <rFont val="Arial"/>
        <family val="2"/>
      </rPr>
      <t>355</t>
    </r>
    <r>
      <rPr>
        <sz val="8"/>
        <rFont val="宋体"/>
        <family val="0"/>
      </rPr>
      <t>）</t>
    </r>
  </si>
  <si>
    <r>
      <t>YYSE2</t>
    </r>
    <r>
      <rPr>
        <sz val="8"/>
        <rFont val="宋体"/>
        <family val="0"/>
      </rPr>
      <t>系列（</t>
    </r>
    <r>
      <rPr>
        <sz val="8"/>
        <rFont val="Arial"/>
        <family val="2"/>
      </rPr>
      <t>IP55</t>
    </r>
    <r>
      <rPr>
        <sz val="8"/>
        <rFont val="宋体"/>
        <family val="0"/>
      </rPr>
      <t>）压缩机专用三相异步电动机技术条件（机座号</t>
    </r>
    <r>
      <rPr>
        <sz val="8"/>
        <rFont val="Arial"/>
        <family val="2"/>
      </rPr>
      <t>80</t>
    </r>
    <r>
      <rPr>
        <sz val="8"/>
        <rFont val="宋体"/>
        <family val="0"/>
      </rPr>
      <t>～</t>
    </r>
    <r>
      <rPr>
        <sz val="8"/>
        <rFont val="Arial"/>
        <family val="2"/>
      </rPr>
      <t>355</t>
    </r>
    <r>
      <rPr>
        <sz val="8"/>
        <rFont val="宋体"/>
        <family val="0"/>
      </rPr>
      <t>）</t>
    </r>
  </si>
  <si>
    <r>
      <t>过磷酸钙中三氯乙醛含量的测定（</t>
    </r>
    <r>
      <rPr>
        <sz val="8"/>
        <rFont val="Arial"/>
        <family val="2"/>
      </rPr>
      <t>GB/T 31266-2014</t>
    </r>
    <r>
      <rPr>
        <sz val="8"/>
        <rFont val="宋体"/>
        <family val="0"/>
      </rPr>
      <t>）国家标准创制</t>
    </r>
  </si>
  <si>
    <r>
      <t xml:space="preserve"> GB/T 12974.2-2014</t>
    </r>
    <r>
      <rPr>
        <sz val="8"/>
        <rFont val="宋体"/>
        <family val="0"/>
      </rPr>
      <t>《交流电梯电动机通用技术条件第</t>
    </r>
    <r>
      <rPr>
        <sz val="8"/>
        <rFont val="Arial"/>
        <family val="2"/>
      </rPr>
      <t>2</t>
    </r>
    <r>
      <rPr>
        <sz val="8"/>
        <rFont val="宋体"/>
        <family val="0"/>
      </rPr>
      <t>部分：永磁同步电动机》</t>
    </r>
  </si>
  <si>
    <t>合计</t>
  </si>
  <si>
    <t>上海麦腾永联众创空间管理股份有限公司</t>
  </si>
  <si>
    <t>施勒智能科技（上海）股份有限公司</t>
  </si>
  <si>
    <t>附件4</t>
  </si>
  <si>
    <t>2017年6月需下拨款项</t>
  </si>
  <si>
    <t xml:space="preserve">                                                    2015年度第二批张江专项资金（普陀园）重点项目经费安排表（截止2017.6.2）</t>
  </si>
  <si>
    <t>201505-PT-B205-008</t>
  </si>
  <si>
    <t>上海银河数娱网络科技有限公司</t>
  </si>
  <si>
    <r>
      <t>源于</t>
    </r>
    <r>
      <rPr>
        <sz val="11"/>
        <rFont val="Arial"/>
        <family val="2"/>
      </rPr>
      <t>“</t>
    </r>
    <r>
      <rPr>
        <sz val="11"/>
        <rFont val="宋体"/>
        <family val="0"/>
      </rPr>
      <t>十大原创</t>
    </r>
    <r>
      <rPr>
        <sz val="11"/>
        <rFont val="Arial"/>
        <family val="2"/>
      </rPr>
      <t>IP”</t>
    </r>
    <r>
      <rPr>
        <sz val="11"/>
        <rFont val="宋体"/>
        <family val="0"/>
      </rPr>
      <t>的数字娱乐产业链建设项目</t>
    </r>
  </si>
  <si>
    <t>201505-PT-C104-013</t>
  </si>
  <si>
    <t>上海鑫宸医疗科技有限公司</t>
  </si>
  <si>
    <t>系统生物学与病人标本为基础的个体化治疗</t>
  </si>
  <si>
    <t>201505-PT-C104-018</t>
  </si>
  <si>
    <r>
      <t>高耐磨高抗冲超高分子量聚乙烯轨道交通专用树脂及产业化关键技术开发</t>
    </r>
    <r>
      <rPr>
        <sz val="11"/>
        <rFont val="Arial"/>
        <family val="2"/>
      </rPr>
      <t xml:space="preserve"> </t>
    </r>
  </si>
  <si>
    <t>上海天地软件创业园有限公司</t>
  </si>
  <si>
    <t>主要领导：</t>
  </si>
  <si>
    <t xml:space="preserve">分管领导：        </t>
  </si>
  <si>
    <t>科室负责人：</t>
  </si>
  <si>
    <t>经办人：</t>
  </si>
  <si>
    <t>佰所仟讯（上海）电子商务有限公司</t>
  </si>
  <si>
    <r>
      <t>“</t>
    </r>
    <r>
      <rPr>
        <sz val="11"/>
        <rFont val="宋体"/>
        <family val="0"/>
      </rPr>
      <t>商品通</t>
    </r>
    <r>
      <rPr>
        <sz val="11"/>
        <rFont val="Arial"/>
        <family val="2"/>
      </rPr>
      <t>”</t>
    </r>
    <r>
      <rPr>
        <sz val="11"/>
        <rFont val="宋体"/>
        <family val="0"/>
      </rPr>
      <t>大宗贸易电子商务服务平台</t>
    </r>
    <r>
      <rPr>
        <sz val="11"/>
        <rFont val="Arial"/>
        <family val="2"/>
      </rPr>
      <t xml:space="preserve"> </t>
    </r>
  </si>
  <si>
    <t>千目聚云数码科技（上海）有限公司</t>
  </si>
  <si>
    <r>
      <t>基于</t>
    </r>
    <r>
      <rPr>
        <sz val="11"/>
        <rFont val="Arial"/>
        <family val="2"/>
      </rPr>
      <t>SVAC</t>
    </r>
    <r>
      <rPr>
        <sz val="11"/>
        <rFont val="宋体"/>
        <family val="0"/>
      </rPr>
      <t>标准的城市视频安防监控系统</t>
    </r>
    <r>
      <rPr>
        <sz val="11"/>
        <rFont val="Arial"/>
        <family val="2"/>
      </rPr>
      <t xml:space="preserve"> </t>
    </r>
    <r>
      <rPr>
        <sz val="11"/>
        <rFont val="宋体"/>
        <family val="0"/>
      </rPr>
      <t>平台的推广与应用项目</t>
    </r>
  </si>
  <si>
    <t>备注：1、上海银河数娱网络科技有限公司的源于“十大原创IP”的数字娱乐产业链建设已拨付市区财政资金290万元，停止拨付后续市区财政资金435万元；
2、上海鑫宸医疗科技有限公司的系统生物学与病人标本为基础的个体化治疗项目已拨付市区财政资金162.4万元，停止拨付后续市区财政资金243.6万元；
3、上海化工研究院有限公司的高耐磨高抗冲超高分子量聚乙烯轨道交通专用树脂及产业化关键技术开发项目按比例予以核减市区财政资金27.3万元，核减后拨付市区财政资金194.7万元。
4、佰所仟讯（上海）电子商务有限公司的“商品通”大宗贸易电子商务服务平台退还市区财政资金120万元，项目自动放弃终止。 
5、千目聚云数码科技（上海）有限公司的基于SVAC标准的城市视频安防监控系统平台的推广与应用项目申请结题，停止拨付剩余20%资金，共计市区财政资金44.8万元。</t>
  </si>
  <si>
    <t xml:space="preserve">                                                    2015年度第二批张江专项资金（普陀园）重点项目经费安排表（截止2018.5）</t>
  </si>
  <si>
    <t>2018年5月需下拨款项</t>
  </si>
  <si>
    <t>附件2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</si>
</sst>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Red]\(0.00\)"/>
    <numFmt numFmtId="179" formatCode="mmm\-yyyy"/>
  </numFmts>
  <fonts count="47">
    <font>
      <sz val="12"/>
      <name val="宋体"/>
      <family val="0"/>
    </font>
    <font>
      <sz val="11"/>
      <name val="宋体"/>
      <family val="0"/>
    </font>
    <font>
      <sz val="11"/>
      <name val="Arial"/>
      <family val="2"/>
    </font>
    <font>
      <sz val="9"/>
      <name val="Arial"/>
      <family val="2"/>
    </font>
    <font>
      <sz val="9"/>
      <name val="宋体"/>
      <family val="0"/>
    </font>
    <font>
      <sz val="8"/>
      <name val="Arial"/>
      <family val="2"/>
    </font>
    <font>
      <sz val="8"/>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sz val="10"/>
      <name val="Arial"/>
      <family val="2"/>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b/>
      <sz val="12"/>
      <name val="仿宋_GB2312"/>
      <family val="3"/>
    </font>
    <font>
      <b/>
      <sz val="16"/>
      <name val="仿宋_GB2312"/>
      <family val="3"/>
    </font>
    <font>
      <sz val="12"/>
      <name val="仿宋_GB2312"/>
      <family val="3"/>
    </font>
    <font>
      <sz val="12"/>
      <name val="Times New Roman"/>
      <family val="1"/>
    </font>
    <font>
      <b/>
      <sz val="14"/>
      <name val="仿宋_GB2312"/>
      <family val="3"/>
    </font>
    <font>
      <sz val="11"/>
      <name val="仿宋_GB2312"/>
      <family val="3"/>
    </font>
    <font>
      <sz val="9"/>
      <name val="仿宋_GB2312"/>
      <family val="3"/>
    </font>
    <font>
      <sz val="9"/>
      <color indexed="8"/>
      <name val="宋体"/>
      <family val="0"/>
    </font>
    <font>
      <sz val="9"/>
      <color indexed="8"/>
      <name val="Arial"/>
      <family val="2"/>
    </font>
    <font>
      <sz val="7"/>
      <name val="宋体"/>
      <family val="0"/>
    </font>
    <font>
      <b/>
      <sz val="8"/>
      <name val="仿宋_GB2312"/>
      <family val="3"/>
    </font>
    <font>
      <sz val="8"/>
      <color indexed="8"/>
      <name val="Arial"/>
      <family val="2"/>
    </font>
    <font>
      <sz val="10"/>
      <name val="Arial Unicode MS"/>
      <family val="2"/>
    </font>
    <font>
      <sz val="11"/>
      <color indexed="8"/>
      <name val="Arial"/>
      <family val="2"/>
    </font>
    <font>
      <b/>
      <sz val="16"/>
      <name val="宋体"/>
      <family val="0"/>
    </font>
    <font>
      <sz val="14"/>
      <name val="宋体"/>
      <family val="0"/>
    </font>
    <font>
      <sz val="14"/>
      <name val="仿宋_GB2312"/>
      <family val="3"/>
    </font>
    <font>
      <sz val="14"/>
      <color indexed="8"/>
      <name val="仿宋_GB2312"/>
      <family val="3"/>
    </font>
    <font>
      <sz val="11"/>
      <color theme="1"/>
      <name val="Calibri"/>
      <family val="0"/>
    </font>
    <font>
      <sz val="11"/>
      <color theme="0"/>
      <name val="Calibri"/>
      <family val="0"/>
    </font>
    <font>
      <sz val="14"/>
      <color theme="1"/>
      <name val="仿宋_GB2312"/>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FF00"/>
        <bgColor indexed="64"/>
      </patternFill>
    </fill>
  </fills>
  <borders count="9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color indexed="63"/>
      </left>
      <right style="thin"/>
      <top style="medium"/>
      <bottom style="medium"/>
    </border>
    <border>
      <left style="thin"/>
      <right>
        <color indexed="63"/>
      </right>
      <top style="medium"/>
      <bottom style="medium"/>
    </border>
    <border>
      <left style="thin"/>
      <right style="thin"/>
      <top style="thin"/>
      <bottom style="medium"/>
    </border>
    <border>
      <left style="thin"/>
      <right style="thin"/>
      <top style="thin"/>
      <bottom/>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color indexed="63"/>
      </top>
      <bottom style="thin"/>
    </border>
    <border>
      <left style="thin">
        <color indexed="8"/>
      </left>
      <right style="thin">
        <color indexed="8"/>
      </right>
      <top style="thin">
        <color indexed="8"/>
      </top>
      <bottom/>
    </border>
    <border>
      <left style="medium"/>
      <right style="thin"/>
      <top>
        <color indexed="63"/>
      </top>
      <bottom/>
    </border>
    <border>
      <left>
        <color indexed="63"/>
      </left>
      <right style="medium"/>
      <top style="medium"/>
      <bottom style="medium"/>
    </border>
    <border>
      <left>
        <color indexed="63"/>
      </left>
      <right style="medium"/>
      <top>
        <color indexed="63"/>
      </top>
      <bottom>
        <color indexed="63"/>
      </bottom>
    </border>
    <border>
      <left/>
      <right style="medium"/>
      <top style="thin"/>
      <bottom/>
    </border>
    <border>
      <left/>
      <right style="medium"/>
      <top style="thin"/>
      <bottom style="thin"/>
    </border>
    <border>
      <left/>
      <right style="medium"/>
      <top/>
      <bottom style="thin"/>
    </border>
    <border>
      <left>
        <color indexed="63"/>
      </left>
      <right style="thin"/>
      <top>
        <color indexed="63"/>
      </top>
      <bottom>
        <color indexed="63"/>
      </bottom>
    </border>
    <border>
      <left>
        <color indexed="63"/>
      </left>
      <right style="thin"/>
      <top style="thin"/>
      <bottom style="thin"/>
    </border>
    <border>
      <left style="thin">
        <color indexed="8"/>
      </left>
      <right style="thin">
        <color indexed="8"/>
      </right>
      <top/>
      <bottom style="thin">
        <color indexed="8"/>
      </bottom>
    </border>
    <border>
      <left>
        <color indexed="63"/>
      </left>
      <right style="thin"/>
      <top>
        <color indexed="63"/>
      </top>
      <bottom style="thin"/>
    </border>
    <border>
      <left>
        <color indexed="63"/>
      </left>
      <right style="thin"/>
      <top style="thin"/>
      <bottom/>
    </border>
    <border>
      <left style="thin"/>
      <right style="thin"/>
      <top style="thin"/>
      <bottom style="thin">
        <color indexed="8"/>
      </bottom>
    </border>
    <border>
      <left style="thin"/>
      <right style="thin"/>
      <top style="thin">
        <color indexed="8"/>
      </top>
      <bottom style="thin"/>
    </border>
    <border>
      <left style="thin"/>
      <right style="thin"/>
      <top style="thin">
        <color indexed="8"/>
      </top>
      <bottom style="thin">
        <color indexed="8"/>
      </bottom>
    </border>
    <border>
      <left style="thin">
        <color indexed="8"/>
      </left>
      <right style="thin">
        <color indexed="8"/>
      </right>
      <top style="thin"/>
      <bottom style="thin"/>
    </border>
    <border>
      <left style="thin"/>
      <right style="medium"/>
      <top style="mediumDashed">
        <color indexed="8"/>
      </top>
      <bottom style="mediumDashed">
        <color indexed="8"/>
      </bottom>
    </border>
    <border>
      <left/>
      <right style="medium"/>
      <top style="mediumDashed">
        <color indexed="8"/>
      </top>
      <bottom style="mediumDashed">
        <color indexed="8"/>
      </bottom>
    </border>
    <border>
      <left style="thin"/>
      <right style="thin"/>
      <top style="mediumDashed">
        <color indexed="8"/>
      </top>
      <bottom style="mediumDashed">
        <color indexed="8"/>
      </bottom>
    </border>
    <border>
      <left>
        <color indexed="63"/>
      </left>
      <right style="thin"/>
      <top style="mediumDashed">
        <color indexed="8"/>
      </top>
      <bottom style="mediumDashed">
        <color indexed="8"/>
      </bottom>
    </border>
    <border>
      <left style="thin">
        <color indexed="8"/>
      </left>
      <right style="thin">
        <color indexed="8"/>
      </right>
      <top style="mediumDashed"/>
      <bottom style="mediumDashed"/>
    </border>
    <border>
      <left style="medium"/>
      <right style="thin"/>
      <top style="mediumDashed"/>
      <bottom style="mediumDashed"/>
    </border>
    <border>
      <left style="thin"/>
      <right style="medium"/>
      <top style="thin"/>
      <bottom/>
    </border>
    <border>
      <left style="medium"/>
      <right style="thin"/>
      <top style="thin"/>
      <bottom>
        <color indexed="63"/>
      </bottom>
    </border>
    <border>
      <left style="thin"/>
      <right style="medium"/>
      <top style="thin"/>
      <bottom style="thin"/>
    </border>
    <border>
      <left style="thin">
        <color indexed="8"/>
      </left>
      <right/>
      <top style="thin">
        <color indexed="8"/>
      </top>
      <bottom style="thin">
        <color indexed="8"/>
      </bottom>
    </border>
    <border>
      <left style="medium"/>
      <right style="thin"/>
      <top style="thin"/>
      <bottom style="medium"/>
    </border>
    <border>
      <left style="thin"/>
      <right style="thin"/>
      <top style="medium"/>
      <bottom style="thin"/>
    </border>
    <border>
      <left style="medium"/>
      <right style="thin"/>
      <top style="medium"/>
      <bottom style="thin"/>
    </border>
    <border>
      <left style="thin"/>
      <right style="medium"/>
      <top style="thin"/>
      <bottom style="medium"/>
    </border>
    <border>
      <left style="medium"/>
      <right style="thin"/>
      <top style="mediumDashed">
        <color indexed="8"/>
      </top>
      <bottom style="mediumDashed">
        <color indexed="8"/>
      </bottom>
    </border>
    <border>
      <left style="thin"/>
      <right style="medium"/>
      <top style="medium"/>
      <bottom style="thin"/>
    </border>
    <border>
      <left style="thin"/>
      <right/>
      <top style="thin"/>
      <bottom style="medium"/>
    </border>
    <border>
      <left style="thin"/>
      <right/>
      <top style="thin"/>
      <bottom style="thin"/>
    </border>
    <border>
      <left style="thin"/>
      <right/>
      <top>
        <color indexed="63"/>
      </top>
      <bottom style="thin"/>
    </border>
    <border>
      <left style="thin"/>
      <right/>
      <top style="mediumDashed">
        <color indexed="8"/>
      </top>
      <bottom style="mediumDashed">
        <color indexed="8"/>
      </bottom>
    </border>
    <border>
      <left style="thin"/>
      <right/>
      <top style="thin"/>
      <bottom/>
    </border>
    <border>
      <left style="thin"/>
      <right/>
      <top style="medium"/>
      <bottom style="thin"/>
    </border>
    <border>
      <left style="medium"/>
      <right style="thin"/>
      <top/>
      <bottom style="medium"/>
    </border>
    <border>
      <left style="thin"/>
      <right/>
      <top/>
      <bottom style="medium"/>
    </border>
    <border>
      <left/>
      <right/>
      <top style="thin"/>
      <bottom style="medium"/>
    </border>
    <border>
      <left>
        <color indexed="63"/>
      </left>
      <right>
        <color indexed="63"/>
      </right>
      <top style="thin"/>
      <bottom style="thin"/>
    </border>
    <border>
      <left style="thin"/>
      <right style="medium"/>
      <top>
        <color indexed="63"/>
      </top>
      <bottom style="medium"/>
    </border>
    <border>
      <left>
        <color indexed="63"/>
      </left>
      <right style="thin"/>
      <top/>
      <bottom style="medium"/>
    </border>
    <border>
      <left style="thin"/>
      <right style="thin"/>
      <top/>
      <bottom style="medium"/>
    </border>
    <border>
      <left>
        <color indexed="63"/>
      </left>
      <right style="medium"/>
      <top>
        <color indexed="63"/>
      </top>
      <bottom style="medium"/>
    </border>
    <border>
      <left style="thin"/>
      <right style="thin"/>
      <top/>
      <bottom/>
    </border>
    <border>
      <left style="thin"/>
      <right style="thin"/>
      <top style="medium"/>
      <bottom style="medium"/>
    </border>
    <border>
      <left style="thin">
        <color indexed="8"/>
      </left>
      <right/>
      <top style="thin">
        <color indexed="8"/>
      </top>
      <bottom>
        <color indexed="63"/>
      </bottom>
    </border>
    <border>
      <left/>
      <right/>
      <top style="thin"/>
      <bottom>
        <color indexed="63"/>
      </bottom>
    </border>
    <border>
      <left style="thin"/>
      <right/>
      <top/>
      <bottom/>
    </border>
    <border>
      <left>
        <color indexed="63"/>
      </left>
      <right>
        <color indexed="63"/>
      </right>
      <top style="medium"/>
      <bottom>
        <color indexed="63"/>
      </bottom>
    </border>
    <border>
      <left style="medium"/>
      <right>
        <color indexed="63"/>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thin"/>
      <top style="thin"/>
      <bottom style="medium"/>
    </border>
    <border>
      <left style="medium"/>
      <right>
        <color indexed="63"/>
      </right>
      <top style="thin"/>
      <bottom style="thin"/>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thin">
        <color indexed="8"/>
      </right>
      <top style="thin"/>
      <bottom style="thin"/>
    </border>
    <border>
      <left style="thin"/>
      <right style="thin">
        <color indexed="8"/>
      </right>
      <top style="thin"/>
      <bottom style="thin">
        <color indexed="8"/>
      </bottom>
    </border>
    <border>
      <left style="thin"/>
      <right style="thin">
        <color indexed="8"/>
      </right>
      <top style="thin">
        <color indexed="8"/>
      </top>
      <bottom style="thin"/>
    </border>
    <border>
      <left style="medium"/>
      <right style="thin"/>
      <top style="medium"/>
      <bottom style="medium"/>
    </border>
    <border>
      <left style="thin"/>
      <right style="medium"/>
      <top style="medium"/>
      <bottom style="mediu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0"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18" fillId="0" borderId="0" applyNumberFormat="0" applyFill="0" applyBorder="0" applyAlignment="0" applyProtection="0"/>
    <xf numFmtId="0" fontId="25" fillId="4" borderId="0" applyNumberFormat="0" applyBorder="0" applyAlignment="0" applyProtection="0"/>
    <xf numFmtId="0" fontId="17"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34" borderId="5" applyNumberFormat="0" applyAlignment="0" applyProtection="0"/>
    <xf numFmtId="0" fontId="19" fillId="35" borderId="6" applyNumberFormat="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9" borderId="0" applyNumberFormat="0" applyBorder="0" applyAlignment="0" applyProtection="0"/>
    <xf numFmtId="0" fontId="22" fillId="40" borderId="0" applyNumberFormat="0" applyBorder="0" applyAlignment="0" applyProtection="0"/>
    <xf numFmtId="0" fontId="16" fillId="34" borderId="8" applyNumberFormat="0" applyAlignment="0" applyProtection="0"/>
    <xf numFmtId="0" fontId="8" fillId="7" borderId="5" applyNumberFormat="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0" fillId="47" borderId="9" applyNumberFormat="0" applyFont="0" applyAlignment="0" applyProtection="0"/>
  </cellStyleXfs>
  <cellXfs count="43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xf>
    <xf numFmtId="178" fontId="2" fillId="0" borderId="11" xfId="0" applyNumberFormat="1" applyFont="1" applyBorder="1" applyAlignment="1">
      <alignment horizontal="right" vertical="center" wrapText="1"/>
    </xf>
    <xf numFmtId="178" fontId="2" fillId="0" borderId="12" xfId="0" applyNumberFormat="1" applyFont="1" applyFill="1" applyBorder="1" applyAlignment="1">
      <alignment horizontal="right" vertical="center" wrapText="1"/>
    </xf>
    <xf numFmtId="178" fontId="2" fillId="0" borderId="12" xfId="0" applyNumberFormat="1" applyFont="1" applyBorder="1" applyAlignment="1">
      <alignment horizontal="right" vertical="center" wrapText="1"/>
    </xf>
    <xf numFmtId="49" fontId="29" fillId="0" borderId="13" xfId="0" applyNumberFormat="1" applyFont="1" applyFill="1" applyBorder="1" applyAlignment="1">
      <alignment horizontal="center" vertical="center"/>
    </xf>
    <xf numFmtId="49" fontId="0" fillId="0" borderId="14" xfId="0" applyNumberFormat="1" applyFill="1" applyBorder="1" applyAlignment="1">
      <alignment horizontal="center" vertical="center"/>
    </xf>
    <xf numFmtId="0" fontId="26" fillId="0" borderId="15" xfId="0" applyFont="1" applyFill="1" applyBorder="1" applyAlignment="1">
      <alignment horizontal="center" vertical="center" wrapText="1"/>
    </xf>
    <xf numFmtId="178" fontId="2" fillId="0" borderId="16" xfId="0" applyNumberFormat="1" applyFont="1" applyBorder="1" applyAlignment="1">
      <alignment horizontal="right" vertical="center" wrapText="1"/>
    </xf>
    <xf numFmtId="0" fontId="30"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NumberFormat="1" applyBorder="1" applyAlignment="1">
      <alignment vertical="center" wrapText="1"/>
    </xf>
    <xf numFmtId="0" fontId="1" fillId="0" borderId="17" xfId="60" applyFont="1" applyBorder="1" applyAlignment="1">
      <alignment horizontal="left" vertical="center" wrapText="1"/>
      <protection/>
    </xf>
    <xf numFmtId="0" fontId="1" fillId="0" borderId="17" xfId="62" applyFont="1" applyBorder="1" applyAlignment="1">
      <alignment horizontal="left" vertical="center" wrapText="1"/>
      <protection/>
    </xf>
    <xf numFmtId="0" fontId="2" fillId="0" borderId="17" xfId="60" applyFont="1" applyBorder="1" applyAlignment="1">
      <alignment horizontal="left" vertical="center" wrapText="1"/>
      <protection/>
    </xf>
    <xf numFmtId="0" fontId="1" fillId="0" borderId="17" xfId="59" applyFont="1" applyBorder="1" applyAlignment="1">
      <alignment horizontal="left" vertical="center" wrapText="1"/>
      <protection/>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1" fillId="0" borderId="20" xfId="60" applyFont="1" applyBorder="1" applyAlignment="1">
      <alignment horizontal="left" vertical="center" wrapText="1"/>
      <protection/>
    </xf>
    <xf numFmtId="0" fontId="1" fillId="0" borderId="20" xfId="62" applyFont="1" applyBorder="1" applyAlignment="1">
      <alignment horizontal="left" vertical="center" wrapText="1"/>
      <protection/>
    </xf>
    <xf numFmtId="0" fontId="31" fillId="0" borderId="21" xfId="0" applyFont="1" applyBorder="1" applyAlignment="1">
      <alignment horizontal="center" vertical="center"/>
    </xf>
    <xf numFmtId="0" fontId="0" fillId="0" borderId="22" xfId="0" applyBorder="1" applyAlignment="1">
      <alignment vertical="center"/>
    </xf>
    <xf numFmtId="0" fontId="2" fillId="0" borderId="23" xfId="0" applyFont="1" applyBorder="1" applyAlignment="1">
      <alignment horizontal="center" vertical="center"/>
    </xf>
    <xf numFmtId="0" fontId="2" fillId="0" borderId="2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178" fontId="2" fillId="0" borderId="12" xfId="0" applyNumberFormat="1" applyFont="1" applyFill="1" applyBorder="1" applyAlignment="1">
      <alignment horizontal="center" vertical="center" wrapText="1"/>
    </xf>
    <xf numFmtId="0" fontId="1" fillId="0" borderId="17" xfId="59" applyFont="1" applyFill="1" applyBorder="1" applyAlignment="1">
      <alignment horizontal="left" vertical="center" wrapText="1"/>
      <protection/>
    </xf>
    <xf numFmtId="0" fontId="2" fillId="0" borderId="25" xfId="61" applyFont="1" applyFill="1" applyBorder="1" applyAlignment="1">
      <alignment horizontal="center" vertical="center" wrapText="1"/>
      <protection/>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alignment vertical="center" wrapText="1"/>
    </xf>
    <xf numFmtId="49" fontId="28" fillId="0" borderId="10" xfId="0" applyNumberFormat="1" applyFont="1" applyBorder="1" applyAlignment="1">
      <alignment horizontal="center" vertical="center"/>
    </xf>
    <xf numFmtId="0" fontId="1" fillId="0" borderId="17" xfId="58" applyFont="1" applyBorder="1" applyAlignment="1">
      <alignment horizontal="left" vertical="center" wrapText="1"/>
      <protection/>
    </xf>
    <xf numFmtId="49" fontId="1" fillId="0" borderId="27" xfId="0" applyNumberFormat="1" applyFont="1" applyFill="1" applyBorder="1" applyAlignment="1">
      <alignment horizontal="left" vertical="center" wrapText="1"/>
    </xf>
    <xf numFmtId="49" fontId="1" fillId="0" borderId="28" xfId="0" applyNumberFormat="1" applyFont="1" applyFill="1" applyBorder="1" applyAlignment="1">
      <alignment horizontal="left" vertical="center" wrapText="1"/>
    </xf>
    <xf numFmtId="0" fontId="1" fillId="0" borderId="29" xfId="62" applyFont="1" applyBorder="1" applyAlignment="1">
      <alignment horizontal="left" vertical="center" wrapText="1"/>
      <protection/>
    </xf>
    <xf numFmtId="0" fontId="1" fillId="0" borderId="29" xfId="60" applyFont="1" applyBorder="1" applyAlignment="1">
      <alignment horizontal="left" vertical="center" wrapText="1"/>
      <protection/>
    </xf>
    <xf numFmtId="178" fontId="2" fillId="0" borderId="28" xfId="0" applyNumberFormat="1" applyFont="1" applyBorder="1" applyAlignment="1">
      <alignment horizontal="right" vertical="center" wrapText="1"/>
    </xf>
    <xf numFmtId="178" fontId="2" fillId="0" borderId="30" xfId="0" applyNumberFormat="1" applyFont="1" applyFill="1" applyBorder="1" applyAlignment="1">
      <alignment horizontal="right" vertical="center" wrapText="1"/>
    </xf>
    <xf numFmtId="178" fontId="2" fillId="0" borderId="31" xfId="0" applyNumberFormat="1" applyFont="1" applyBorder="1" applyAlignment="1">
      <alignment horizontal="right" vertical="center" wrapText="1"/>
    </xf>
    <xf numFmtId="178" fontId="2" fillId="0" borderId="30" xfId="0" applyNumberFormat="1" applyFont="1" applyBorder="1" applyAlignment="1">
      <alignment horizontal="right" vertical="center" wrapText="1"/>
    </xf>
    <xf numFmtId="0" fontId="26" fillId="0" borderId="16" xfId="0" applyFont="1" applyFill="1" applyBorder="1" applyAlignment="1">
      <alignment horizontal="center" vertical="center" wrapText="1"/>
    </xf>
    <xf numFmtId="0" fontId="1" fillId="0" borderId="0" xfId="58" applyFont="1" applyBorder="1" applyAlignment="1">
      <alignment horizontal="left" vertical="center" wrapText="1"/>
      <protection/>
    </xf>
    <xf numFmtId="0" fontId="4" fillId="0" borderId="0" xfId="0" applyFont="1" applyAlignment="1">
      <alignment vertical="center"/>
    </xf>
    <xf numFmtId="0" fontId="32" fillId="0" borderId="11" xfId="0" applyFont="1" applyBorder="1" applyAlignment="1">
      <alignment horizontal="center" vertical="center"/>
    </xf>
    <xf numFmtId="0" fontId="3" fillId="0" borderId="11" xfId="59"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11" xfId="0" applyFont="1" applyBorder="1" applyAlignment="1">
      <alignment horizontal="center" vertical="center" wrapText="1"/>
    </xf>
    <xf numFmtId="49" fontId="4" fillId="0" borderId="11" xfId="0" applyNumberFormat="1" applyFont="1" applyFill="1" applyBorder="1" applyAlignment="1">
      <alignment horizontal="left" vertical="center" wrapText="1"/>
    </xf>
    <xf numFmtId="0" fontId="3" fillId="0" borderId="11" xfId="61" applyFont="1" applyFill="1" applyBorder="1" applyAlignment="1">
      <alignment horizontal="center" vertical="center" wrapText="1"/>
      <protection/>
    </xf>
    <xf numFmtId="0" fontId="4" fillId="0" borderId="11" xfId="0" applyFont="1" applyBorder="1" applyAlignment="1">
      <alignment vertical="center"/>
    </xf>
    <xf numFmtId="0" fontId="3" fillId="0" borderId="11" xfId="0" applyFont="1" applyBorder="1" applyAlignment="1">
      <alignment horizontal="center" vertical="center"/>
    </xf>
    <xf numFmtId="49" fontId="3" fillId="0" borderId="11" xfId="58" applyNumberFormat="1" applyFont="1" applyBorder="1" applyAlignment="1">
      <alignment horizontal="left" vertical="center" wrapText="1"/>
      <protection/>
    </xf>
    <xf numFmtId="0" fontId="4" fillId="0" borderId="11" xfId="58" applyFont="1" applyBorder="1" applyAlignment="1">
      <alignment horizontal="left" vertical="center" wrapText="1"/>
      <protection/>
    </xf>
    <xf numFmtId="0" fontId="4" fillId="0" borderId="11" xfId="60" applyFont="1" applyFill="1" applyBorder="1" applyAlignment="1">
      <alignment horizontal="left" vertical="center" wrapText="1"/>
      <protection/>
    </xf>
    <xf numFmtId="0" fontId="4" fillId="0" borderId="11" xfId="62" applyFont="1" applyBorder="1" applyAlignment="1">
      <alignment horizontal="left" vertical="center" wrapText="1"/>
      <protection/>
    </xf>
    <xf numFmtId="49" fontId="3" fillId="0" borderId="11" xfId="59" applyNumberFormat="1" applyFont="1" applyBorder="1" applyAlignment="1">
      <alignment horizontal="left" vertical="center" wrapText="1"/>
      <protection/>
    </xf>
    <xf numFmtId="0" fontId="4" fillId="0" borderId="11" xfId="59" applyFont="1" applyBorder="1" applyAlignment="1">
      <alignment horizontal="left" vertical="center" wrapText="1"/>
      <protection/>
    </xf>
    <xf numFmtId="0" fontId="3" fillId="0" borderId="11" xfId="59" applyFont="1" applyBorder="1" applyAlignment="1">
      <alignment horizontal="left" vertical="center" wrapText="1"/>
      <protection/>
    </xf>
    <xf numFmtId="0" fontId="4"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3" fillId="0" borderId="11" xfId="65" applyNumberFormat="1" applyFont="1" applyBorder="1" applyAlignment="1" applyProtection="1">
      <alignment horizontal="left" vertical="center" wrapText="1"/>
      <protection/>
    </xf>
    <xf numFmtId="0" fontId="4" fillId="0" borderId="11" xfId="59" applyFont="1" applyFill="1" applyBorder="1" applyAlignment="1">
      <alignment horizontal="left" vertical="center" wrapText="1"/>
      <protection/>
    </xf>
    <xf numFmtId="49" fontId="34" fillId="0" borderId="11" xfId="64" applyNumberFormat="1" applyFont="1" applyBorder="1" applyAlignment="1" applyProtection="1">
      <alignment horizontal="left" vertical="center" wrapText="1"/>
      <protection/>
    </xf>
    <xf numFmtId="49" fontId="34" fillId="0" borderId="11" xfId="63" applyNumberFormat="1" applyFont="1" applyBorder="1" applyAlignment="1" applyProtection="1">
      <alignment horizontal="left" vertical="center" wrapText="1"/>
      <protection/>
    </xf>
    <xf numFmtId="0" fontId="6" fillId="0" borderId="11" xfId="0" applyFont="1" applyBorder="1" applyAlignment="1">
      <alignment vertical="center"/>
    </xf>
    <xf numFmtId="49"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wrapText="1"/>
    </xf>
    <xf numFmtId="0" fontId="35" fillId="0" borderId="11" xfId="0" applyFont="1" applyBorder="1" applyAlignment="1">
      <alignment vertical="center"/>
    </xf>
    <xf numFmtId="0" fontId="6" fillId="0" borderId="0" xfId="0" applyFont="1" applyAlignment="1">
      <alignment horizontal="center" vertical="center"/>
    </xf>
    <xf numFmtId="178" fontId="5" fillId="0" borderId="32" xfId="0" applyNumberFormat="1" applyFont="1" applyBorder="1" applyAlignment="1">
      <alignment horizontal="center" vertical="center" wrapText="1"/>
    </xf>
    <xf numFmtId="178" fontId="5" fillId="0" borderId="11" xfId="0" applyNumberFormat="1" applyFont="1" applyBorder="1" applyAlignment="1">
      <alignment horizontal="center" vertical="center" wrapText="1"/>
    </xf>
    <xf numFmtId="178" fontId="5" fillId="0" borderId="33" xfId="0" applyNumberFormat="1" applyFont="1" applyBorder="1" applyAlignment="1">
      <alignment horizontal="center" vertical="center" wrapText="1"/>
    </xf>
    <xf numFmtId="178" fontId="5" fillId="0" borderId="34" xfId="0" applyNumberFormat="1" applyFont="1" applyBorder="1" applyAlignment="1">
      <alignment horizontal="center" vertical="center" wrapText="1"/>
    </xf>
    <xf numFmtId="178" fontId="37" fillId="0" borderId="33" xfId="0" applyNumberFormat="1" applyFont="1" applyBorder="1" applyAlignment="1">
      <alignment horizontal="center" vertical="center" wrapText="1"/>
    </xf>
    <xf numFmtId="0" fontId="6" fillId="0" borderId="17"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35" xfId="59" applyFont="1" applyBorder="1" applyAlignment="1">
      <alignment horizontal="center" vertical="center" wrapText="1"/>
      <protection/>
    </xf>
    <xf numFmtId="0" fontId="5" fillId="0" borderId="17"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6" fillId="0" borderId="17" xfId="59" applyFont="1" applyFill="1" applyBorder="1" applyAlignment="1">
      <alignment horizontal="center" vertical="center" wrapText="1"/>
      <protection/>
    </xf>
    <xf numFmtId="178" fontId="5" fillId="0" borderId="16" xfId="0" applyNumberFormat="1" applyFont="1" applyBorder="1" applyAlignment="1">
      <alignment horizontal="center" vertical="center" wrapText="1"/>
    </xf>
    <xf numFmtId="0" fontId="5" fillId="0" borderId="20" xfId="60" applyFont="1" applyBorder="1" applyAlignment="1">
      <alignment horizontal="center" vertical="center" wrapText="1"/>
      <protection/>
    </xf>
    <xf numFmtId="49" fontId="0" fillId="0" borderId="0" xfId="0" applyNumberFormat="1" applyAlignment="1">
      <alignment vertical="center"/>
    </xf>
    <xf numFmtId="0" fontId="0" fillId="0" borderId="0" xfId="0" applyFill="1" applyAlignment="1">
      <alignment vertical="center"/>
    </xf>
    <xf numFmtId="0" fontId="2" fillId="0" borderId="36" xfId="0" applyFont="1" applyFill="1" applyBorder="1" applyAlignment="1">
      <alignment horizontal="center" vertical="center" wrapText="1"/>
    </xf>
    <xf numFmtId="0" fontId="2" fillId="0" borderId="37" xfId="59" applyFont="1" applyFill="1" applyBorder="1" applyAlignment="1">
      <alignment horizontal="center" vertical="center" wrapText="1"/>
      <protection/>
    </xf>
    <xf numFmtId="178" fontId="2" fillId="0" borderId="11" xfId="0" applyNumberFormat="1" applyFont="1" applyFill="1" applyBorder="1" applyAlignment="1">
      <alignment horizontal="center" vertical="center"/>
    </xf>
    <xf numFmtId="178" fontId="2" fillId="0" borderId="38" xfId="0" applyNumberFormat="1" applyFont="1" applyFill="1" applyBorder="1" applyAlignment="1">
      <alignment horizontal="right" vertical="center" wrapText="1"/>
    </xf>
    <xf numFmtId="178" fontId="2" fillId="0" borderId="39" xfId="0" applyNumberFormat="1" applyFont="1" applyFill="1" applyBorder="1" applyAlignment="1">
      <alignment horizontal="right" vertical="center" wrapText="1"/>
    </xf>
    <xf numFmtId="0" fontId="1" fillId="0" borderId="40" xfId="59" applyFont="1" applyFill="1" applyBorder="1" applyAlignment="1">
      <alignment horizontal="left" vertical="center" wrapText="1"/>
      <protection/>
    </xf>
    <xf numFmtId="0" fontId="31" fillId="0" borderId="41" xfId="0" applyFont="1" applyFill="1" applyBorder="1" applyAlignment="1">
      <alignment horizontal="center" vertical="center"/>
    </xf>
    <xf numFmtId="0" fontId="38" fillId="0" borderId="11" xfId="0" applyFont="1" applyFill="1" applyBorder="1" applyAlignment="1">
      <alignment vertical="center" wrapText="1"/>
    </xf>
    <xf numFmtId="0" fontId="2" fillId="0" borderId="42" xfId="0" applyFont="1" applyFill="1" applyBorder="1" applyAlignment="1">
      <alignment horizontal="center" vertical="center" wrapText="1"/>
    </xf>
    <xf numFmtId="0" fontId="2" fillId="0" borderId="24" xfId="59" applyFont="1" applyFill="1" applyBorder="1" applyAlignment="1">
      <alignment horizontal="center" vertical="center" wrapText="1"/>
      <protection/>
    </xf>
    <xf numFmtId="178" fontId="2" fillId="0" borderId="16" xfId="0" applyNumberFormat="1" applyFont="1" applyFill="1" applyBorder="1" applyAlignment="1">
      <alignment horizontal="right" vertical="center" wrapText="1"/>
    </xf>
    <xf numFmtId="178" fontId="2" fillId="0" borderId="31" xfId="0" applyNumberFormat="1" applyFont="1" applyFill="1" applyBorder="1" applyAlignment="1">
      <alignment horizontal="right" vertical="center" wrapText="1"/>
    </xf>
    <xf numFmtId="0" fontId="2" fillId="0" borderId="20" xfId="59" applyFont="1" applyFill="1" applyBorder="1" applyAlignment="1">
      <alignment horizontal="left" vertical="center" wrapText="1"/>
      <protection/>
    </xf>
    <xf numFmtId="0" fontId="1" fillId="0" borderId="20" xfId="59" applyFont="1" applyFill="1" applyBorder="1" applyAlignment="1">
      <alignment horizontal="left" vertical="center" wrapText="1"/>
      <protection/>
    </xf>
    <xf numFmtId="0" fontId="31" fillId="0" borderId="43"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25" xfId="59" applyFont="1" applyFill="1" applyBorder="1" applyAlignment="1">
      <alignment horizontal="center" vertical="center" wrapText="1"/>
      <protection/>
    </xf>
    <xf numFmtId="178" fontId="2" fillId="0" borderId="11" xfId="0" applyNumberFormat="1" applyFont="1" applyFill="1" applyBorder="1" applyAlignment="1">
      <alignment horizontal="right" vertical="center" wrapText="1"/>
    </xf>
    <xf numFmtId="178" fontId="2" fillId="0" borderId="28" xfId="0" applyNumberFormat="1" applyFont="1" applyFill="1" applyBorder="1" applyAlignment="1">
      <alignment horizontal="right" vertical="center" wrapText="1"/>
    </xf>
    <xf numFmtId="0" fontId="2" fillId="0" borderId="17" xfId="59" applyFont="1" applyFill="1" applyBorder="1" applyAlignment="1">
      <alignment horizontal="left" vertical="center" wrapText="1"/>
      <protection/>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7" fillId="0" borderId="29" xfId="65" applyNumberFormat="1" applyFont="1" applyFill="1" applyBorder="1" applyAlignment="1" applyProtection="1">
      <alignment horizontal="left" vertical="center" wrapText="1"/>
      <protection/>
    </xf>
    <xf numFmtId="0" fontId="7" fillId="0" borderId="17" xfId="65" applyNumberFormat="1" applyFont="1" applyFill="1" applyBorder="1" applyAlignment="1" applyProtection="1">
      <alignment horizontal="left" vertical="center" wrapText="1"/>
      <protection/>
    </xf>
    <xf numFmtId="0" fontId="2" fillId="0" borderId="23" xfId="0" applyFont="1" applyFill="1" applyBorder="1" applyAlignment="1">
      <alignment horizontal="center" vertical="center"/>
    </xf>
    <xf numFmtId="0" fontId="2" fillId="0" borderId="26" xfId="59" applyFont="1" applyFill="1" applyBorder="1" applyAlignment="1">
      <alignment horizontal="center" vertical="center" wrapText="1"/>
      <protection/>
    </xf>
    <xf numFmtId="49" fontId="2" fillId="0" borderId="45" xfId="58" applyNumberFormat="1" applyFont="1" applyBorder="1" applyAlignment="1">
      <alignment horizontal="left" vertical="center" wrapText="1"/>
      <protection/>
    </xf>
    <xf numFmtId="49" fontId="2" fillId="0" borderId="45" xfId="59" applyNumberFormat="1" applyFont="1" applyBorder="1" applyAlignment="1">
      <alignment horizontal="left" vertical="center" wrapText="1"/>
      <protection/>
    </xf>
    <xf numFmtId="49" fontId="39" fillId="0" borderId="45" xfId="63" applyNumberFormat="1" applyFont="1" applyBorder="1" applyAlignment="1" applyProtection="1">
      <alignment horizontal="left" vertical="center" wrapText="1"/>
      <protection/>
    </xf>
    <xf numFmtId="49" fontId="2" fillId="0" borderId="45" xfId="59" applyNumberFormat="1" applyFont="1" applyFill="1" applyBorder="1" applyAlignment="1">
      <alignment horizontal="left" vertical="center" wrapText="1"/>
      <protection/>
    </xf>
    <xf numFmtId="49" fontId="39" fillId="0" borderId="45" xfId="64" applyNumberFormat="1" applyFont="1" applyFill="1" applyBorder="1" applyAlignment="1" applyProtection="1">
      <alignment horizontal="left" vertical="center" wrapText="1"/>
      <protection/>
    </xf>
    <xf numFmtId="49" fontId="39" fillId="0" borderId="45" xfId="63" applyNumberFormat="1" applyFont="1" applyFill="1" applyBorder="1" applyAlignment="1" applyProtection="1">
      <alignment horizontal="left" vertical="center" wrapText="1"/>
      <protection/>
    </xf>
    <xf numFmtId="178" fontId="2" fillId="0" borderId="15" xfId="0" applyNumberFormat="1" applyFont="1" applyFill="1" applyBorder="1" applyAlignment="1">
      <alignment horizontal="right" vertical="center" wrapText="1"/>
    </xf>
    <xf numFmtId="178" fontId="2" fillId="0" borderId="46" xfId="0" applyNumberFormat="1" applyFont="1" applyFill="1" applyBorder="1" applyAlignment="1">
      <alignment horizontal="right" vertical="center"/>
    </xf>
    <xf numFmtId="178" fontId="2" fillId="0" borderId="18" xfId="0" applyNumberFormat="1" applyFont="1" applyFill="1" applyBorder="1" applyAlignment="1">
      <alignment horizontal="right" vertical="center"/>
    </xf>
    <xf numFmtId="0" fontId="2" fillId="0" borderId="18" xfId="0" applyFont="1" applyFill="1" applyBorder="1" applyAlignment="1">
      <alignment vertical="center" wrapText="1"/>
    </xf>
    <xf numFmtId="178" fontId="39" fillId="0" borderId="11" xfId="0" applyNumberFormat="1" applyFont="1" applyFill="1" applyBorder="1" applyAlignment="1">
      <alignment horizontal="right" vertical="center" wrapText="1"/>
    </xf>
    <xf numFmtId="178" fontId="2" fillId="0" borderId="47" xfId="0" applyNumberFormat="1" applyFont="1" applyFill="1" applyBorder="1" applyAlignment="1">
      <alignment horizontal="right" vertical="center" wrapText="1"/>
    </xf>
    <xf numFmtId="178" fontId="2" fillId="0" borderId="48" xfId="0" applyNumberFormat="1" applyFont="1" applyFill="1" applyBorder="1" applyAlignment="1">
      <alignment horizontal="right" vertical="center"/>
    </xf>
    <xf numFmtId="178" fontId="2" fillId="0" borderId="49" xfId="0" applyNumberFormat="1" applyFont="1" applyFill="1" applyBorder="1" applyAlignment="1">
      <alignment horizontal="right" vertical="center" wrapText="1"/>
    </xf>
    <xf numFmtId="57" fontId="2" fillId="0" borderId="46" xfId="0" applyNumberFormat="1" applyFont="1" applyFill="1" applyBorder="1" applyAlignment="1">
      <alignment vertical="center"/>
    </xf>
    <xf numFmtId="178" fontId="2" fillId="0" borderId="44" xfId="0" applyNumberFormat="1" applyFont="1" applyFill="1" applyBorder="1" applyAlignment="1">
      <alignment horizontal="right" vertical="center" wrapText="1"/>
    </xf>
    <xf numFmtId="57" fontId="2" fillId="0" borderId="18" xfId="0" applyNumberFormat="1" applyFont="1" applyFill="1" applyBorder="1" applyAlignment="1">
      <alignment vertical="center"/>
    </xf>
    <xf numFmtId="57" fontId="2" fillId="0" borderId="19" xfId="0" applyNumberFormat="1" applyFont="1" applyFill="1" applyBorder="1" applyAlignment="1">
      <alignment vertical="center"/>
    </xf>
    <xf numFmtId="57" fontId="2" fillId="0" borderId="50" xfId="0" applyNumberFormat="1" applyFont="1" applyFill="1" applyBorder="1" applyAlignment="1">
      <alignment vertical="center"/>
    </xf>
    <xf numFmtId="178" fontId="2" fillId="0" borderId="51" xfId="0" applyNumberFormat="1" applyFont="1" applyFill="1" applyBorder="1" applyAlignment="1">
      <alignment horizontal="right" vertical="center" wrapText="1"/>
    </xf>
    <xf numFmtId="178" fontId="2" fillId="0" borderId="52" xfId="0" applyNumberFormat="1" applyFont="1" applyFill="1" applyBorder="1" applyAlignment="1">
      <alignment horizontal="right" vertical="center" wrapText="1"/>
    </xf>
    <xf numFmtId="178" fontId="2" fillId="0" borderId="53" xfId="0" applyNumberFormat="1" applyFont="1" applyFill="1" applyBorder="1" applyAlignment="1">
      <alignment horizontal="right" vertical="center" wrapText="1"/>
    </xf>
    <xf numFmtId="178" fontId="2" fillId="0" borderId="54" xfId="0" applyNumberFormat="1" applyFont="1" applyFill="1" applyBorder="1" applyAlignment="1">
      <alignment horizontal="right" vertical="center" wrapText="1"/>
    </xf>
    <xf numFmtId="178" fontId="2" fillId="0" borderId="55" xfId="0" applyNumberFormat="1" applyFont="1" applyFill="1" applyBorder="1" applyAlignment="1">
      <alignment horizontal="right" vertical="center" wrapText="1"/>
    </xf>
    <xf numFmtId="178" fontId="2" fillId="0" borderId="56" xfId="0" applyNumberFormat="1" applyFont="1" applyFill="1" applyBorder="1" applyAlignment="1">
      <alignment horizontal="right" vertical="center" wrapText="1"/>
    </xf>
    <xf numFmtId="178" fontId="2" fillId="0" borderId="57" xfId="0" applyNumberFormat="1" applyFont="1" applyFill="1" applyBorder="1" applyAlignment="1">
      <alignment horizontal="right" vertical="center" wrapText="1"/>
    </xf>
    <xf numFmtId="0" fontId="2" fillId="0" borderId="15" xfId="0" applyFont="1" applyFill="1" applyBorder="1" applyAlignment="1">
      <alignment vertical="center"/>
    </xf>
    <xf numFmtId="49" fontId="2" fillId="0" borderId="46" xfId="0" applyNumberFormat="1" applyFont="1" applyFill="1" applyBorder="1" applyAlignment="1">
      <alignment vertical="center"/>
    </xf>
    <xf numFmtId="0" fontId="2" fillId="0" borderId="11" xfId="0" applyFont="1" applyFill="1" applyBorder="1" applyAlignment="1">
      <alignment vertical="center"/>
    </xf>
    <xf numFmtId="49" fontId="2" fillId="0" borderId="18" xfId="0" applyNumberFormat="1" applyFont="1" applyFill="1" applyBorder="1" applyAlignment="1">
      <alignment vertical="center"/>
    </xf>
    <xf numFmtId="0" fontId="2" fillId="0" borderId="12" xfId="0" applyFont="1" applyFill="1" applyBorder="1" applyAlignment="1">
      <alignment vertical="center"/>
    </xf>
    <xf numFmtId="49" fontId="2" fillId="0" borderId="19" xfId="0" applyNumberFormat="1" applyFont="1" applyFill="1" applyBorder="1" applyAlignment="1">
      <alignment vertical="center"/>
    </xf>
    <xf numFmtId="0" fontId="2" fillId="0" borderId="38" xfId="0" applyFont="1" applyFill="1" applyBorder="1" applyAlignment="1">
      <alignment vertical="center"/>
    </xf>
    <xf numFmtId="49" fontId="2" fillId="0" borderId="50" xfId="0" applyNumberFormat="1" applyFont="1" applyFill="1" applyBorder="1" applyAlignment="1">
      <alignment vertical="center"/>
    </xf>
    <xf numFmtId="178" fontId="2" fillId="0" borderId="11" xfId="0" applyNumberFormat="1" applyFont="1" applyFill="1" applyBorder="1" applyAlignment="1">
      <alignment horizontal="center" vertical="center" wrapText="1"/>
    </xf>
    <xf numFmtId="49" fontId="1" fillId="0" borderId="18" xfId="0" applyNumberFormat="1" applyFont="1" applyFill="1" applyBorder="1" applyAlignment="1">
      <alignment horizontal="right" vertical="center" wrapText="1"/>
    </xf>
    <xf numFmtId="178" fontId="2" fillId="0" borderId="47" xfId="0" applyNumberFormat="1" applyFont="1" applyFill="1" applyBorder="1" applyAlignment="1">
      <alignment horizontal="center" vertical="center" wrapText="1"/>
    </xf>
    <xf numFmtId="49" fontId="1" fillId="0" borderId="48" xfId="0" applyNumberFormat="1" applyFont="1" applyFill="1" applyBorder="1" applyAlignment="1">
      <alignment horizontal="right" vertical="center" wrapText="1"/>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0" fontId="2" fillId="0" borderId="55" xfId="0" applyFont="1" applyFill="1" applyBorder="1" applyAlignment="1">
      <alignment vertical="center"/>
    </xf>
    <xf numFmtId="178" fontId="2" fillId="0" borderId="53" xfId="0" applyNumberFormat="1" applyFont="1" applyFill="1" applyBorder="1" applyAlignment="1">
      <alignment horizontal="center" vertical="center" wrapText="1"/>
    </xf>
    <xf numFmtId="178" fontId="2" fillId="0" borderId="57" xfId="0" applyNumberFormat="1" applyFont="1" applyFill="1" applyBorder="1" applyAlignment="1">
      <alignment horizontal="center" vertical="center" wrapText="1"/>
    </xf>
    <xf numFmtId="57" fontId="2" fillId="0" borderId="58" xfId="0" applyNumberFormat="1" applyFont="1" applyFill="1" applyBorder="1" applyAlignment="1">
      <alignment vertical="center"/>
    </xf>
    <xf numFmtId="178" fontId="2" fillId="0" borderId="18" xfId="0" applyNumberFormat="1" applyFont="1" applyFill="1" applyBorder="1" applyAlignment="1">
      <alignment horizontal="right" vertical="center" wrapText="1"/>
    </xf>
    <xf numFmtId="178" fontId="2" fillId="0" borderId="19" xfId="0" applyNumberFormat="1" applyFont="1" applyFill="1" applyBorder="1" applyAlignment="1">
      <alignment horizontal="right" vertical="center" wrapText="1"/>
    </xf>
    <xf numFmtId="178" fontId="2" fillId="0" borderId="56" xfId="0" applyNumberFormat="1" applyFont="1" applyBorder="1" applyAlignment="1">
      <alignment horizontal="right" vertical="center" wrapText="1"/>
    </xf>
    <xf numFmtId="178" fontId="2" fillId="0" borderId="53" xfId="0" applyNumberFormat="1" applyFont="1" applyBorder="1" applyAlignment="1">
      <alignment horizontal="right" vertical="center" wrapText="1"/>
    </xf>
    <xf numFmtId="178" fontId="2" fillId="0" borderId="54" xfId="0" applyNumberFormat="1" applyFont="1" applyBorder="1" applyAlignment="1">
      <alignment horizontal="right" vertical="center" wrapText="1"/>
    </xf>
    <xf numFmtId="178" fontId="2" fillId="0" borderId="15" xfId="0" applyNumberFormat="1" applyFont="1" applyFill="1" applyBorder="1" applyAlignment="1">
      <alignment horizontal="center" vertical="center" wrapText="1"/>
    </xf>
    <xf numFmtId="178" fontId="2" fillId="0" borderId="46" xfId="0" applyNumberFormat="1" applyFont="1" applyFill="1" applyBorder="1" applyAlignment="1">
      <alignment horizontal="right" vertical="center" wrapText="1"/>
    </xf>
    <xf numFmtId="178" fontId="2" fillId="0" borderId="38" xfId="0" applyNumberFormat="1" applyFont="1" applyFill="1" applyBorder="1" applyAlignment="1">
      <alignment horizontal="center" vertical="center" wrapText="1"/>
    </xf>
    <xf numFmtId="178" fontId="2" fillId="0" borderId="50" xfId="0" applyNumberFormat="1" applyFont="1" applyFill="1" applyBorder="1" applyAlignment="1">
      <alignment horizontal="right" vertical="center" wrapText="1"/>
    </xf>
    <xf numFmtId="178" fontId="2" fillId="0" borderId="16" xfId="0" applyNumberFormat="1" applyFont="1" applyFill="1" applyBorder="1" applyAlignment="1">
      <alignment horizontal="center" vertical="center" wrapText="1"/>
    </xf>
    <xf numFmtId="178" fontId="1" fillId="0" borderId="18" xfId="0" applyNumberFormat="1" applyFont="1" applyFill="1" applyBorder="1" applyAlignment="1">
      <alignment horizontal="right" vertical="center" wrapText="1"/>
    </xf>
    <xf numFmtId="0" fontId="2" fillId="0" borderId="11" xfId="0" applyFont="1" applyFill="1" applyBorder="1" applyAlignment="1">
      <alignment horizontal="center" vertical="center"/>
    </xf>
    <xf numFmtId="178" fontId="1" fillId="0" borderId="48" xfId="0" applyNumberFormat="1" applyFont="1" applyFill="1" applyBorder="1" applyAlignment="1">
      <alignment horizontal="right" vertical="center" wrapText="1"/>
    </xf>
    <xf numFmtId="57" fontId="2" fillId="0" borderId="52" xfId="0" applyNumberFormat="1" applyFont="1" applyFill="1" applyBorder="1" applyAlignment="1">
      <alignment horizontal="center" vertical="center"/>
    </xf>
    <xf numFmtId="57" fontId="2" fillId="0" borderId="53" xfId="0" applyNumberFormat="1" applyFont="1" applyFill="1" applyBorder="1" applyAlignment="1">
      <alignment horizontal="center" vertical="center"/>
    </xf>
    <xf numFmtId="57" fontId="2" fillId="0" borderId="54" xfId="0" applyNumberFormat="1" applyFont="1" applyFill="1" applyBorder="1" applyAlignment="1">
      <alignment horizontal="center" vertical="center"/>
    </xf>
    <xf numFmtId="178" fontId="1" fillId="0" borderId="53" xfId="0" applyNumberFormat="1" applyFont="1" applyFill="1" applyBorder="1" applyAlignment="1">
      <alignment horizontal="right" vertical="center" wrapText="1"/>
    </xf>
    <xf numFmtId="178" fontId="1" fillId="0" borderId="57" xfId="0" applyNumberFormat="1" applyFont="1" applyFill="1" applyBorder="1" applyAlignment="1">
      <alignment horizontal="right" vertical="center" wrapText="1"/>
    </xf>
    <xf numFmtId="0" fontId="2"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178" fontId="2" fillId="0" borderId="52" xfId="0" applyNumberFormat="1" applyFont="1" applyFill="1" applyBorder="1" applyAlignment="1">
      <alignment horizontal="center" vertical="center" wrapText="1"/>
    </xf>
    <xf numFmtId="178" fontId="2" fillId="0" borderId="54" xfId="0" applyNumberFormat="1" applyFont="1" applyFill="1" applyBorder="1" applyAlignment="1">
      <alignment horizontal="center" vertical="center" wrapText="1"/>
    </xf>
    <xf numFmtId="178" fontId="2" fillId="0" borderId="55" xfId="0" applyNumberFormat="1" applyFont="1" applyFill="1" applyBorder="1" applyAlignment="1">
      <alignment horizontal="center" vertical="center" wrapText="1"/>
    </xf>
    <xf numFmtId="178" fontId="2" fillId="0" borderId="18"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59" xfId="51" applyNumberFormat="1" applyFont="1" applyFill="1" applyBorder="1" applyAlignment="1">
      <alignment horizontal="center" vertical="center"/>
    </xf>
    <xf numFmtId="178" fontId="2" fillId="0" borderId="54" xfId="51" applyNumberFormat="1" applyFont="1" applyFill="1" applyBorder="1" applyAlignment="1">
      <alignment horizontal="center" vertical="center"/>
    </xf>
    <xf numFmtId="178" fontId="2" fillId="0" borderId="57" xfId="51" applyNumberFormat="1" applyFont="1" applyFill="1" applyBorder="1" applyAlignment="1">
      <alignment horizontal="center" vertical="center"/>
    </xf>
    <xf numFmtId="0" fontId="31" fillId="0" borderId="60" xfId="0" applyNumberFormat="1" applyFont="1" applyFill="1" applyBorder="1" applyAlignment="1">
      <alignment horizontal="center" vertical="center"/>
    </xf>
    <xf numFmtId="0" fontId="31" fillId="0" borderId="61"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1" fillId="0" borderId="17" xfId="59" applyFont="1" applyFill="1" applyBorder="1" applyAlignment="1">
      <alignment horizontal="left" vertical="center" wrapText="1"/>
      <protection/>
    </xf>
    <xf numFmtId="0" fontId="0" fillId="0" borderId="61" xfId="0" applyFill="1" applyBorder="1" applyAlignment="1">
      <alignment horizontal="center" vertical="center"/>
    </xf>
    <xf numFmtId="49" fontId="1" fillId="0" borderId="0" xfId="0" applyNumberFormat="1" applyFont="1" applyFill="1" applyBorder="1" applyAlignment="1">
      <alignment horizontal="left" vertical="center" wrapText="1"/>
    </xf>
    <xf numFmtId="0" fontId="40" fillId="0" borderId="0" xfId="0" applyFont="1" applyAlignment="1">
      <alignment vertical="center" wrapText="1"/>
    </xf>
    <xf numFmtId="178" fontId="3" fillId="0" borderId="58" xfId="0" applyNumberFormat="1" applyFont="1" applyBorder="1" applyAlignment="1">
      <alignment horizontal="right" vertical="center" wrapText="1"/>
    </xf>
    <xf numFmtId="178" fontId="3" fillId="0" borderId="59" xfId="0" applyNumberFormat="1" applyFont="1" applyBorder="1" applyAlignment="1">
      <alignment horizontal="right"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178" fontId="3" fillId="0" borderId="64" xfId="0" applyNumberFormat="1" applyFont="1" applyBorder="1" applyAlignment="1">
      <alignment horizontal="right" vertical="center" wrapText="1"/>
    </xf>
    <xf numFmtId="49" fontId="3" fillId="0" borderId="64" xfId="0" applyNumberFormat="1" applyFont="1" applyBorder="1" applyAlignment="1">
      <alignment horizontal="center" vertical="center"/>
    </xf>
    <xf numFmtId="0" fontId="3" fillId="0" borderId="64" xfId="0" applyFont="1" applyBorder="1" applyAlignment="1">
      <alignment horizontal="center" vertical="center"/>
    </xf>
    <xf numFmtId="178" fontId="3" fillId="0" borderId="62" xfId="0" applyNumberFormat="1" applyFont="1" applyBorder="1" applyAlignment="1">
      <alignment horizontal="right" vertical="center" wrapText="1"/>
    </xf>
    <xf numFmtId="178" fontId="3" fillId="0" borderId="63" xfId="0" applyNumberFormat="1" applyFont="1" applyBorder="1" applyAlignment="1">
      <alignment horizontal="right" vertical="center"/>
    </xf>
    <xf numFmtId="178" fontId="3" fillId="0" borderId="59" xfId="51" applyNumberFormat="1" applyFont="1" applyBorder="1" applyAlignment="1">
      <alignment horizontal="right" vertical="center"/>
    </xf>
    <xf numFmtId="178" fontId="3" fillId="0" borderId="62" xfId="51" applyNumberFormat="1" applyFont="1" applyBorder="1" applyAlignment="1">
      <alignment horizontal="right" vertical="center"/>
    </xf>
    <xf numFmtId="178" fontId="3" fillId="0" borderId="65" xfId="51" applyNumberFormat="1" applyFont="1" applyBorder="1" applyAlignment="1">
      <alignment horizontal="right" vertical="center"/>
    </xf>
    <xf numFmtId="0" fontId="31" fillId="48" borderId="18" xfId="0" applyFont="1" applyFill="1" applyBorder="1" applyAlignment="1">
      <alignment horizontal="center" vertical="center"/>
    </xf>
    <xf numFmtId="0" fontId="1" fillId="48" borderId="17" xfId="59" applyFont="1" applyFill="1" applyBorder="1" applyAlignment="1">
      <alignment horizontal="left" vertical="center" wrapText="1"/>
      <protection/>
    </xf>
    <xf numFmtId="49" fontId="2" fillId="48" borderId="45" xfId="59" applyNumberFormat="1" applyFont="1" applyFill="1" applyBorder="1" applyAlignment="1">
      <alignment horizontal="left" vertical="center" wrapText="1"/>
      <protection/>
    </xf>
    <xf numFmtId="0" fontId="2" fillId="48" borderId="18" xfId="0" applyFont="1" applyFill="1" applyBorder="1" applyAlignment="1">
      <alignment vertical="center" wrapText="1"/>
    </xf>
    <xf numFmtId="178" fontId="2" fillId="48" borderId="11" xfId="0" applyNumberFormat="1" applyFont="1" applyFill="1" applyBorder="1" applyAlignment="1">
      <alignment horizontal="right" vertical="center" wrapText="1"/>
    </xf>
    <xf numFmtId="178" fontId="2" fillId="48" borderId="44" xfId="0" applyNumberFormat="1" applyFont="1" applyFill="1" applyBorder="1" applyAlignment="1">
      <alignment horizontal="right" vertical="center" wrapText="1"/>
    </xf>
    <xf numFmtId="0" fontId="31" fillId="48" borderId="61" xfId="0" applyNumberFormat="1" applyFont="1" applyFill="1" applyBorder="1" applyAlignment="1">
      <alignment horizontal="center" vertical="center"/>
    </xf>
    <xf numFmtId="178" fontId="2" fillId="48" borderId="53" xfId="0" applyNumberFormat="1" applyFont="1" applyFill="1" applyBorder="1" applyAlignment="1">
      <alignment horizontal="right" vertical="center" wrapText="1"/>
    </xf>
    <xf numFmtId="178" fontId="2" fillId="48" borderId="28" xfId="0" applyNumberFormat="1" applyFont="1" applyFill="1" applyBorder="1" applyAlignment="1">
      <alignment horizontal="right" vertical="center" wrapText="1"/>
    </xf>
    <xf numFmtId="178" fontId="1" fillId="48" borderId="18" xfId="0" applyNumberFormat="1" applyFont="1" applyFill="1" applyBorder="1" applyAlignment="1">
      <alignment horizontal="right" vertical="center" wrapText="1"/>
    </xf>
    <xf numFmtId="178" fontId="2" fillId="48" borderId="11" xfId="0" applyNumberFormat="1" applyFont="1" applyFill="1" applyBorder="1" applyAlignment="1">
      <alignment horizontal="center" vertical="center" wrapText="1"/>
    </xf>
    <xf numFmtId="178" fontId="1" fillId="48" borderId="53" xfId="0" applyNumberFormat="1" applyFont="1" applyFill="1" applyBorder="1" applyAlignment="1">
      <alignment horizontal="right" vertical="center" wrapText="1"/>
    </xf>
    <xf numFmtId="0" fontId="2" fillId="48" borderId="18" xfId="0" applyFont="1" applyFill="1" applyBorder="1" applyAlignment="1">
      <alignment horizontal="center" vertical="center"/>
    </xf>
    <xf numFmtId="0" fontId="2" fillId="48" borderId="11" xfId="0" applyFont="1" applyFill="1" applyBorder="1" applyAlignment="1">
      <alignment horizontal="center" vertical="center"/>
    </xf>
    <xf numFmtId="178" fontId="2" fillId="48" borderId="53" xfId="0" applyNumberFormat="1" applyFont="1" applyFill="1" applyBorder="1" applyAlignment="1">
      <alignment horizontal="center" vertical="center" wrapText="1"/>
    </xf>
    <xf numFmtId="178" fontId="2" fillId="48" borderId="18" xfId="0" applyNumberFormat="1" applyFont="1" applyFill="1" applyBorder="1" applyAlignment="1">
      <alignment horizontal="center" vertical="center"/>
    </xf>
    <xf numFmtId="178" fontId="2" fillId="48" borderId="11" xfId="0" applyNumberFormat="1" applyFont="1" applyFill="1" applyBorder="1" applyAlignment="1">
      <alignment horizontal="center" vertical="center"/>
    </xf>
    <xf numFmtId="178" fontId="2" fillId="48" borderId="54" xfId="51" applyNumberFormat="1" applyFont="1" applyFill="1" applyBorder="1" applyAlignment="1">
      <alignment horizontal="center" vertical="center"/>
    </xf>
    <xf numFmtId="0" fontId="2" fillId="48" borderId="25" xfId="59" applyFont="1" applyFill="1" applyBorder="1" applyAlignment="1">
      <alignment horizontal="center" vertical="center" wrapText="1"/>
      <protection/>
    </xf>
    <xf numFmtId="0" fontId="2" fillId="48" borderId="44" xfId="0" applyFont="1" applyFill="1" applyBorder="1" applyAlignment="1">
      <alignment horizontal="center" vertical="center" wrapText="1"/>
    </xf>
    <xf numFmtId="0" fontId="38" fillId="48" borderId="11" xfId="0" applyFont="1" applyFill="1" applyBorder="1" applyAlignment="1">
      <alignment vertical="center" wrapText="1"/>
    </xf>
    <xf numFmtId="0" fontId="0" fillId="48" borderId="0" xfId="0" applyFill="1" applyAlignment="1">
      <alignment vertical="center"/>
    </xf>
    <xf numFmtId="57" fontId="2" fillId="0" borderId="48" xfId="0" applyNumberFormat="1" applyFont="1" applyFill="1" applyBorder="1" applyAlignment="1">
      <alignment horizontal="right" vertical="center"/>
    </xf>
    <xf numFmtId="0" fontId="2" fillId="0" borderId="47" xfId="0" applyFont="1" applyFill="1" applyBorder="1" applyAlignment="1">
      <alignment horizontal="right" vertical="center"/>
    </xf>
    <xf numFmtId="57" fontId="2" fillId="0" borderId="18" xfId="0" applyNumberFormat="1" applyFont="1" applyFill="1" applyBorder="1" applyAlignment="1">
      <alignment horizontal="right" vertical="center"/>
    </xf>
    <xf numFmtId="49" fontId="2" fillId="0" borderId="18"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2" fillId="0" borderId="44" xfId="0" applyFont="1" applyFill="1" applyBorder="1" applyAlignment="1">
      <alignment horizontal="right" vertical="center"/>
    </xf>
    <xf numFmtId="0" fontId="2" fillId="0" borderId="18" xfId="0" applyFont="1" applyFill="1" applyBorder="1" applyAlignment="1">
      <alignment horizontal="right" vertical="center"/>
    </xf>
    <xf numFmtId="49" fontId="1" fillId="0" borderId="18"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0" fontId="1" fillId="0" borderId="44" xfId="0" applyNumberFormat="1" applyFont="1" applyFill="1" applyBorder="1" applyAlignment="1">
      <alignment horizontal="right" vertical="center"/>
    </xf>
    <xf numFmtId="57" fontId="2" fillId="48" borderId="18" xfId="0" applyNumberFormat="1" applyFont="1" applyFill="1" applyBorder="1" applyAlignment="1">
      <alignment horizontal="right" vertical="center"/>
    </xf>
    <xf numFmtId="49" fontId="2" fillId="48" borderId="18" xfId="0" applyNumberFormat="1" applyFont="1" applyFill="1" applyBorder="1" applyAlignment="1">
      <alignment horizontal="right" vertical="center"/>
    </xf>
    <xf numFmtId="0" fontId="2" fillId="48" borderId="11" xfId="0" applyFont="1" applyFill="1" applyBorder="1" applyAlignment="1">
      <alignment horizontal="right" vertical="center"/>
    </xf>
    <xf numFmtId="0" fontId="2" fillId="48" borderId="44" xfId="0" applyFont="1" applyFill="1" applyBorder="1" applyAlignment="1">
      <alignment horizontal="right" vertical="center"/>
    </xf>
    <xf numFmtId="49" fontId="2" fillId="0" borderId="43" xfId="0" applyNumberFormat="1" applyFont="1" applyFill="1" applyBorder="1" applyAlignment="1">
      <alignment horizontal="right" vertical="center"/>
    </xf>
    <xf numFmtId="0" fontId="2" fillId="0" borderId="16" xfId="0" applyFont="1" applyFill="1" applyBorder="1" applyAlignment="1">
      <alignment horizontal="right" vertical="center"/>
    </xf>
    <xf numFmtId="0" fontId="2" fillId="0" borderId="56" xfId="0" applyFont="1" applyFill="1" applyBorder="1" applyAlignment="1">
      <alignment horizontal="right" vertical="center"/>
    </xf>
    <xf numFmtId="57" fontId="2" fillId="0" borderId="19" xfId="0" applyNumberFormat="1" applyFont="1" applyFill="1" applyBorder="1" applyAlignment="1">
      <alignment horizontal="right" vertical="center"/>
    </xf>
    <xf numFmtId="0" fontId="2" fillId="0" borderId="66" xfId="0" applyFont="1" applyFill="1" applyBorder="1" applyAlignment="1">
      <alignment horizontal="right" vertical="center"/>
    </xf>
    <xf numFmtId="178" fontId="2" fillId="0" borderId="18" xfId="51" applyNumberFormat="1" applyFont="1" applyFill="1" applyBorder="1" applyAlignment="1">
      <alignment horizontal="center" vertical="center"/>
    </xf>
    <xf numFmtId="178" fontId="2" fillId="0" borderId="11" xfId="51" applyNumberFormat="1" applyFont="1" applyFill="1" applyBorder="1" applyAlignment="1">
      <alignment horizontal="center" vertical="center"/>
    </xf>
    <xf numFmtId="178" fontId="2" fillId="0" borderId="44" xfId="0" applyNumberFormat="1" applyFont="1" applyFill="1" applyBorder="1" applyAlignment="1">
      <alignment horizontal="center" vertical="center"/>
    </xf>
    <xf numFmtId="178" fontId="2" fillId="48" borderId="18" xfId="51" applyNumberFormat="1" applyFont="1" applyFill="1" applyBorder="1" applyAlignment="1">
      <alignment horizontal="center" vertical="center"/>
    </xf>
    <xf numFmtId="178" fontId="2" fillId="48" borderId="11" xfId="51" applyNumberFormat="1" applyFont="1" applyFill="1" applyBorder="1" applyAlignment="1">
      <alignment horizontal="center" vertical="center"/>
    </xf>
    <xf numFmtId="178" fontId="2" fillId="0" borderId="44" xfId="51" applyNumberFormat="1" applyFont="1" applyFill="1" applyBorder="1" applyAlignment="1">
      <alignment horizontal="center" vertical="center"/>
    </xf>
    <xf numFmtId="178" fontId="2" fillId="0" borderId="48" xfId="51" applyNumberFormat="1" applyFont="1" applyFill="1" applyBorder="1" applyAlignment="1">
      <alignment horizontal="center" vertical="center"/>
    </xf>
    <xf numFmtId="178" fontId="2" fillId="0" borderId="47" xfId="51"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0" fontId="7" fillId="48" borderId="29" xfId="65" applyNumberFormat="1" applyFont="1" applyFill="1" applyBorder="1" applyAlignment="1" applyProtection="1">
      <alignment horizontal="left" vertical="center" wrapText="1"/>
      <protection/>
    </xf>
    <xf numFmtId="49" fontId="1" fillId="48" borderId="18" xfId="0" applyNumberFormat="1" applyFont="1" applyFill="1" applyBorder="1" applyAlignment="1">
      <alignment horizontal="right" vertical="center"/>
    </xf>
    <xf numFmtId="0" fontId="1" fillId="48" borderId="11" xfId="0" applyNumberFormat="1" applyFont="1" applyFill="1" applyBorder="1" applyAlignment="1">
      <alignment horizontal="right" vertical="center"/>
    </xf>
    <xf numFmtId="0" fontId="1" fillId="48" borderId="44" xfId="0" applyNumberFormat="1" applyFont="1" applyFill="1" applyBorder="1" applyAlignment="1">
      <alignment horizontal="right" vertical="center"/>
    </xf>
    <xf numFmtId="0" fontId="2" fillId="48" borderId="18" xfId="0" applyFont="1" applyFill="1" applyBorder="1" applyAlignment="1">
      <alignment horizontal="right" vertical="center"/>
    </xf>
    <xf numFmtId="178" fontId="2" fillId="48" borderId="44" xfId="0" applyNumberFormat="1" applyFont="1" applyFill="1" applyBorder="1" applyAlignment="1">
      <alignment horizontal="center" vertical="center"/>
    </xf>
    <xf numFmtId="0" fontId="2" fillId="48" borderId="17" xfId="59" applyFont="1" applyFill="1" applyBorder="1" applyAlignment="1">
      <alignment horizontal="left" vertical="center" wrapText="1"/>
      <protection/>
    </xf>
    <xf numFmtId="0" fontId="31" fillId="48" borderId="19" xfId="0" applyFont="1" applyFill="1" applyBorder="1" applyAlignment="1">
      <alignment horizontal="center" vertical="center"/>
    </xf>
    <xf numFmtId="0" fontId="1" fillId="48" borderId="17" xfId="62" applyFont="1" applyFill="1" applyBorder="1" applyAlignment="1">
      <alignment horizontal="left" vertical="center" wrapText="1"/>
      <protection/>
    </xf>
    <xf numFmtId="0" fontId="1" fillId="48" borderId="0" xfId="60" applyFont="1" applyFill="1" applyBorder="1" applyAlignment="1">
      <alignment horizontal="left" vertical="center" wrapText="1"/>
      <protection/>
    </xf>
    <xf numFmtId="49" fontId="1" fillId="48" borderId="0" xfId="0" applyNumberFormat="1" applyFont="1" applyFill="1" applyBorder="1" applyAlignment="1">
      <alignment horizontal="left" vertical="center" wrapText="1"/>
    </xf>
    <xf numFmtId="49" fontId="39" fillId="48" borderId="45" xfId="63" applyNumberFormat="1" applyFont="1" applyFill="1" applyBorder="1" applyAlignment="1" applyProtection="1">
      <alignment horizontal="left" vertical="center" wrapText="1"/>
      <protection/>
    </xf>
    <xf numFmtId="178" fontId="2" fillId="48" borderId="18" xfId="0" applyNumberFormat="1" applyFont="1" applyFill="1" applyBorder="1" applyAlignment="1">
      <alignment horizontal="right" vertical="center"/>
    </xf>
    <xf numFmtId="0" fontId="0" fillId="48" borderId="61" xfId="0" applyFill="1" applyBorder="1" applyAlignment="1">
      <alignment horizontal="center" vertical="center"/>
    </xf>
    <xf numFmtId="57" fontId="2" fillId="48" borderId="18" xfId="0" applyNumberFormat="1" applyFont="1" applyFill="1" applyBorder="1" applyAlignment="1">
      <alignment vertical="center"/>
    </xf>
    <xf numFmtId="49" fontId="2" fillId="48" borderId="18" xfId="0" applyNumberFormat="1" applyFont="1" applyFill="1" applyBorder="1" applyAlignment="1">
      <alignment vertical="center"/>
    </xf>
    <xf numFmtId="0" fontId="2" fillId="48" borderId="11" xfId="0" applyFont="1" applyFill="1" applyBorder="1" applyAlignment="1">
      <alignment vertical="center"/>
    </xf>
    <xf numFmtId="0" fontId="2" fillId="48" borderId="53" xfId="0" applyFont="1" applyFill="1" applyBorder="1" applyAlignment="1">
      <alignment vertical="center"/>
    </xf>
    <xf numFmtId="57" fontId="2" fillId="48" borderId="19" xfId="0" applyNumberFormat="1" applyFont="1" applyFill="1" applyBorder="1" applyAlignment="1">
      <alignment vertical="center"/>
    </xf>
    <xf numFmtId="178" fontId="2" fillId="48" borderId="18" xfId="0" applyNumberFormat="1" applyFont="1" applyFill="1" applyBorder="1" applyAlignment="1">
      <alignment horizontal="right" vertical="center" wrapText="1"/>
    </xf>
    <xf numFmtId="57" fontId="2" fillId="48" borderId="53" xfId="0" applyNumberFormat="1" applyFont="1" applyFill="1" applyBorder="1" applyAlignment="1">
      <alignment horizontal="center" vertical="center"/>
    </xf>
    <xf numFmtId="178" fontId="2" fillId="48" borderId="44" xfId="51" applyNumberFormat="1" applyFont="1" applyFill="1" applyBorder="1" applyAlignment="1">
      <alignment horizontal="center" vertical="center"/>
    </xf>
    <xf numFmtId="0" fontId="2" fillId="48" borderId="25" xfId="61" applyFont="1" applyFill="1" applyBorder="1" applyAlignment="1">
      <alignment horizontal="center" vertical="center" wrapText="1"/>
      <protection/>
    </xf>
    <xf numFmtId="0" fontId="2" fillId="48" borderId="23" xfId="0" applyFont="1" applyFill="1" applyBorder="1" applyAlignment="1">
      <alignment horizontal="center" vertical="center"/>
    </xf>
    <xf numFmtId="49" fontId="1" fillId="48" borderId="28" xfId="0" applyNumberFormat="1" applyFont="1" applyFill="1" applyBorder="1" applyAlignment="1">
      <alignment horizontal="left" vertical="center" wrapText="1"/>
    </xf>
    <xf numFmtId="178" fontId="3" fillId="0" borderId="58" xfId="0" applyNumberFormat="1" applyFont="1" applyBorder="1" applyAlignment="1">
      <alignment horizontal="left" vertical="center" wrapText="1"/>
    </xf>
    <xf numFmtId="178" fontId="3" fillId="0" borderId="59" xfId="0" applyNumberFormat="1" applyFont="1" applyBorder="1" applyAlignment="1">
      <alignment horizontal="left" vertical="center" wrapText="1"/>
    </xf>
    <xf numFmtId="178" fontId="3" fillId="0" borderId="64" xfId="0" applyNumberFormat="1" applyFont="1" applyBorder="1" applyAlignment="1">
      <alignment horizontal="left" vertical="center" wrapText="1"/>
    </xf>
    <xf numFmtId="49" fontId="3" fillId="0" borderId="64" xfId="0" applyNumberFormat="1" applyFont="1" applyBorder="1" applyAlignment="1">
      <alignment horizontal="left" vertical="center"/>
    </xf>
    <xf numFmtId="0" fontId="3" fillId="0" borderId="64" xfId="0" applyFont="1" applyBorder="1" applyAlignment="1">
      <alignment horizontal="left" vertical="center"/>
    </xf>
    <xf numFmtId="178" fontId="3" fillId="0" borderId="62" xfId="0" applyNumberFormat="1" applyFont="1" applyBorder="1" applyAlignment="1">
      <alignment horizontal="left" vertical="center" wrapText="1"/>
    </xf>
    <xf numFmtId="0" fontId="3" fillId="0" borderId="13" xfId="0" applyFont="1" applyBorder="1" applyAlignment="1">
      <alignment horizontal="left" vertical="center"/>
    </xf>
    <xf numFmtId="178" fontId="3" fillId="0" borderId="67" xfId="0" applyNumberFormat="1" applyFont="1" applyBorder="1" applyAlignment="1">
      <alignment horizontal="left" vertical="center" wrapText="1"/>
    </xf>
    <xf numFmtId="178" fontId="3" fillId="0" borderId="63" xfId="0" applyNumberFormat="1" applyFont="1" applyBorder="1" applyAlignment="1">
      <alignment horizontal="left" vertical="center"/>
    </xf>
    <xf numFmtId="178" fontId="3" fillId="0" borderId="59" xfId="51" applyNumberFormat="1" applyFont="1" applyBorder="1" applyAlignment="1">
      <alignment horizontal="left" vertical="center"/>
    </xf>
    <xf numFmtId="178" fontId="3" fillId="0" borderId="62" xfId="51" applyNumberFormat="1" applyFont="1" applyBorder="1" applyAlignment="1">
      <alignment horizontal="left" vertical="center"/>
    </xf>
    <xf numFmtId="178" fontId="3" fillId="0" borderId="65" xfId="51" applyNumberFormat="1" applyFont="1" applyBorder="1" applyAlignment="1">
      <alignment horizontal="left"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 fillId="0" borderId="20" xfId="58" applyFont="1" applyBorder="1" applyAlignment="1">
      <alignment horizontal="left" vertical="center" wrapText="1"/>
      <protection/>
    </xf>
    <xf numFmtId="49" fontId="2" fillId="0" borderId="68" xfId="58" applyNumberFormat="1" applyFont="1" applyBorder="1" applyAlignment="1">
      <alignment horizontal="left" vertical="center" wrapText="1"/>
      <protection/>
    </xf>
    <xf numFmtId="178" fontId="2" fillId="0" borderId="43" xfId="0" applyNumberFormat="1" applyFont="1" applyFill="1" applyBorder="1" applyAlignment="1">
      <alignment horizontal="right" vertical="center"/>
    </xf>
    <xf numFmtId="178" fontId="2" fillId="0" borderId="42" xfId="0" applyNumberFormat="1" applyFont="1" applyFill="1" applyBorder="1" applyAlignment="1">
      <alignment horizontal="right" vertical="center" wrapText="1"/>
    </xf>
    <xf numFmtId="0" fontId="31" fillId="0" borderId="69" xfId="0" applyNumberFormat="1" applyFont="1" applyFill="1" applyBorder="1" applyAlignment="1">
      <alignment horizontal="center" vertical="center"/>
    </xf>
    <xf numFmtId="57" fontId="2" fillId="0" borderId="43" xfId="0" applyNumberFormat="1" applyFont="1" applyFill="1" applyBorder="1" applyAlignment="1">
      <alignment vertical="center"/>
    </xf>
    <xf numFmtId="178" fontId="2" fillId="0" borderId="43" xfId="0" applyNumberFormat="1" applyFont="1" applyFill="1" applyBorder="1" applyAlignment="1">
      <alignment horizontal="right" vertical="center" wrapText="1"/>
    </xf>
    <xf numFmtId="57" fontId="2" fillId="0" borderId="56" xfId="0" applyNumberFormat="1" applyFont="1" applyFill="1" applyBorder="1" applyAlignment="1">
      <alignment horizontal="center" vertical="center"/>
    </xf>
    <xf numFmtId="0" fontId="2" fillId="0" borderId="43" xfId="0" applyFont="1" applyFill="1" applyBorder="1" applyAlignment="1">
      <alignment horizontal="center" vertical="center"/>
    </xf>
    <xf numFmtId="0" fontId="2" fillId="0" borderId="16" xfId="0" applyFont="1" applyFill="1" applyBorder="1" applyAlignment="1">
      <alignment horizontal="center" vertical="center"/>
    </xf>
    <xf numFmtId="178" fontId="2" fillId="0" borderId="56" xfId="0" applyNumberFormat="1" applyFont="1" applyFill="1" applyBorder="1" applyAlignment="1">
      <alignment horizontal="center" vertical="center" wrapText="1"/>
    </xf>
    <xf numFmtId="178" fontId="2" fillId="0" borderId="43"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70" xfId="51" applyNumberFormat="1" applyFont="1" applyFill="1" applyBorder="1" applyAlignment="1">
      <alignment horizontal="center" vertical="center"/>
    </xf>
    <xf numFmtId="49" fontId="29" fillId="0" borderId="63"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0" fontId="0" fillId="0" borderId="65" xfId="0" applyBorder="1" applyAlignment="1">
      <alignment vertical="center"/>
    </xf>
    <xf numFmtId="0" fontId="1" fillId="0" borderId="17" xfId="62" applyFont="1" applyFill="1" applyBorder="1" applyAlignment="1">
      <alignment horizontal="left" vertical="center" wrapText="1"/>
      <protection/>
    </xf>
    <xf numFmtId="0" fontId="1" fillId="0" borderId="0" xfId="60" applyFont="1" applyFill="1" applyBorder="1" applyAlignment="1">
      <alignment horizontal="left" vertical="center" wrapText="1"/>
      <protection/>
    </xf>
    <xf numFmtId="0" fontId="2" fillId="0" borderId="44" xfId="0" applyFont="1" applyFill="1" applyBorder="1" applyAlignment="1">
      <alignment vertical="center"/>
    </xf>
    <xf numFmtId="178" fontId="2" fillId="0" borderId="46" xfId="51" applyNumberFormat="1" applyFont="1" applyFill="1" applyBorder="1" applyAlignment="1">
      <alignment horizontal="center" vertical="center"/>
    </xf>
    <xf numFmtId="178" fontId="2" fillId="0" borderId="15" xfId="51" applyNumberFormat="1" applyFont="1" applyFill="1" applyBorder="1" applyAlignment="1">
      <alignment horizontal="center" vertical="center"/>
    </xf>
    <xf numFmtId="178" fontId="2" fillId="0" borderId="49" xfId="51" applyNumberFormat="1" applyFont="1" applyFill="1" applyBorder="1" applyAlignment="1">
      <alignment horizontal="center" vertical="center"/>
    </xf>
    <xf numFmtId="0" fontId="42" fillId="0" borderId="0" xfId="0" applyFont="1" applyAlignment="1">
      <alignment vertical="center"/>
    </xf>
    <xf numFmtId="0" fontId="46" fillId="0" borderId="71" xfId="0" applyFont="1" applyFill="1" applyBorder="1" applyAlignment="1">
      <alignment vertical="center" wrapText="1"/>
    </xf>
    <xf numFmtId="0" fontId="46" fillId="0" borderId="0" xfId="0" applyFont="1" applyAlignment="1">
      <alignment vertical="center"/>
    </xf>
    <xf numFmtId="0" fontId="46" fillId="0" borderId="0" xfId="0" applyFont="1" applyFill="1" applyBorder="1" applyAlignment="1">
      <alignment vertical="center" wrapText="1"/>
    </xf>
    <xf numFmtId="0" fontId="30" fillId="0" borderId="72" xfId="0" applyNumberFormat="1" applyFont="1" applyFill="1" applyBorder="1" applyAlignment="1">
      <alignment horizontal="center" vertical="center"/>
    </xf>
    <xf numFmtId="0" fontId="30" fillId="0" borderId="71" xfId="0" applyNumberFormat="1" applyFont="1" applyFill="1" applyBorder="1" applyAlignment="1">
      <alignment horizontal="center" vertical="center"/>
    </xf>
    <xf numFmtId="0" fontId="0" fillId="0" borderId="71" xfId="0" applyBorder="1" applyAlignment="1">
      <alignment horizontal="center" vertical="center"/>
    </xf>
    <xf numFmtId="0" fontId="26" fillId="0" borderId="18" xfId="0" applyNumberFormat="1" applyFont="1" applyBorder="1" applyAlignment="1">
      <alignment horizontal="center" vertical="center" wrapText="1"/>
    </xf>
    <xf numFmtId="0" fontId="26" fillId="0" borderId="43" xfId="0" applyNumberFormat="1" applyFont="1" applyBorder="1" applyAlignment="1">
      <alignment horizontal="center" vertical="center" wrapText="1"/>
    </xf>
    <xf numFmtId="0" fontId="46" fillId="0" borderId="69" xfId="0" applyFont="1" applyFill="1" applyBorder="1" applyAlignment="1">
      <alignment horizontal="center" vertical="center" wrapText="1"/>
    </xf>
    <xf numFmtId="0" fontId="46" fillId="0" borderId="71" xfId="0" applyFont="1" applyFill="1" applyBorder="1" applyAlignment="1">
      <alignment horizontal="center" vertical="center" wrapText="1"/>
    </xf>
    <xf numFmtId="0" fontId="41" fillId="0" borderId="0" xfId="0" applyNumberFormat="1" applyFont="1" applyBorder="1" applyAlignment="1">
      <alignment vertical="center" wrapText="1"/>
    </xf>
    <xf numFmtId="0" fontId="41" fillId="0" borderId="0" xfId="0" applyFont="1" applyAlignment="1">
      <alignment vertical="center"/>
    </xf>
    <xf numFmtId="0" fontId="0" fillId="0" borderId="0" xfId="0" applyAlignment="1">
      <alignment vertical="center"/>
    </xf>
    <xf numFmtId="0" fontId="1" fillId="0" borderId="20" xfId="60" applyFont="1" applyFill="1" applyBorder="1" applyAlignment="1">
      <alignment horizontal="center" vertical="center" wrapText="1"/>
      <protection/>
    </xf>
    <xf numFmtId="0" fontId="1" fillId="0" borderId="73" xfId="60" applyFont="1" applyFill="1" applyBorder="1" applyAlignment="1">
      <alignment horizontal="center" vertical="center" wrapText="1"/>
      <protection/>
    </xf>
    <xf numFmtId="0" fontId="26" fillId="0" borderId="53"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8" fillId="0" borderId="58" xfId="0" applyNumberFormat="1" applyFont="1" applyFill="1" applyBorder="1" applyAlignment="1">
      <alignment horizontal="center" vertical="center" wrapText="1"/>
    </xf>
    <xf numFmtId="0" fontId="28" fillId="0" borderId="64" xfId="0" applyNumberFormat="1" applyFont="1" applyFill="1" applyBorder="1" applyAlignment="1">
      <alignment horizontal="center" vertical="center" wrapText="1"/>
    </xf>
    <xf numFmtId="0" fontId="28" fillId="0" borderId="62" xfId="0" applyNumberFormat="1" applyFont="1" applyFill="1" applyBorder="1" applyAlignment="1">
      <alignment horizontal="center" vertical="center" wrapText="1"/>
    </xf>
    <xf numFmtId="0" fontId="27" fillId="0" borderId="0" xfId="0" applyFont="1" applyAlignment="1">
      <alignment horizontal="center" vertical="center"/>
    </xf>
    <xf numFmtId="49" fontId="27" fillId="0" borderId="0" xfId="0" applyNumberFormat="1" applyFont="1" applyAlignment="1">
      <alignment horizontal="center" vertical="center"/>
    </xf>
    <xf numFmtId="0" fontId="30" fillId="0" borderId="0" xfId="0" applyFont="1" applyBorder="1" applyAlignment="1">
      <alignment horizontal="right" vertical="center"/>
    </xf>
    <xf numFmtId="49" fontId="30" fillId="0" borderId="0" xfId="0" applyNumberFormat="1" applyFont="1" applyBorder="1" applyAlignment="1">
      <alignment horizontal="right" vertical="center"/>
    </xf>
    <xf numFmtId="0" fontId="30" fillId="0" borderId="74" xfId="0" applyFont="1" applyBorder="1" applyAlignment="1">
      <alignment horizontal="center" vertical="center"/>
    </xf>
    <xf numFmtId="0" fontId="28" fillId="0" borderId="10" xfId="0" applyFont="1" applyBorder="1" applyAlignment="1">
      <alignment horizontal="center" vertical="center"/>
    </xf>
    <xf numFmtId="0" fontId="28" fillId="0" borderId="75" xfId="0" applyFont="1" applyBorder="1" applyAlignment="1">
      <alignment horizontal="center" vertical="center"/>
    </xf>
    <xf numFmtId="0" fontId="26" fillId="0" borderId="74" xfId="0" applyFont="1" applyBorder="1" applyAlignment="1">
      <alignment horizontal="center" vertical="center"/>
    </xf>
    <xf numFmtId="0" fontId="26" fillId="0" borderId="10" xfId="0" applyFont="1" applyBorder="1" applyAlignment="1">
      <alignment horizontal="center" vertical="center"/>
    </xf>
    <xf numFmtId="0" fontId="0" fillId="0" borderId="75" xfId="0" applyBorder="1" applyAlignment="1">
      <alignment horizontal="center" vertical="center"/>
    </xf>
    <xf numFmtId="0" fontId="30" fillId="0" borderId="74" xfId="0" applyNumberFormat="1" applyFont="1" applyFill="1" applyBorder="1" applyAlignment="1">
      <alignment horizontal="center" vertical="center"/>
    </xf>
    <xf numFmtId="0" fontId="30" fillId="0" borderId="10" xfId="0" applyNumberFormat="1" applyFont="1" applyFill="1" applyBorder="1" applyAlignment="1">
      <alignment horizontal="center" vertical="center"/>
    </xf>
    <xf numFmtId="49" fontId="30" fillId="0" borderId="10" xfId="0" applyNumberFormat="1" applyFont="1" applyFill="1" applyBorder="1" applyAlignment="1">
      <alignment horizontal="center" vertical="center"/>
    </xf>
    <xf numFmtId="0" fontId="30" fillId="0" borderId="76" xfId="0" applyNumberFormat="1" applyFont="1" applyFill="1" applyBorder="1" applyAlignment="1">
      <alignment horizontal="center" vertical="center"/>
    </xf>
    <xf numFmtId="0" fontId="26" fillId="0" borderId="61" xfId="0" applyNumberFormat="1" applyFont="1" applyFill="1" applyBorder="1" applyAlignment="1">
      <alignment horizontal="center" vertical="center" wrapText="1"/>
    </xf>
    <xf numFmtId="0" fontId="26" fillId="0" borderId="28"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xf>
    <xf numFmtId="0" fontId="26" fillId="0" borderId="18" xfId="0" applyFont="1" applyBorder="1" applyAlignment="1">
      <alignment horizontal="center" vertical="center"/>
    </xf>
    <xf numFmtId="0" fontId="26" fillId="0" borderId="46" xfId="0" applyFont="1" applyBorder="1" applyAlignment="1">
      <alignment horizontal="center" vertical="center"/>
    </xf>
    <xf numFmtId="0" fontId="26" fillId="0" borderId="11" xfId="0" applyNumberFormat="1"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26" fillId="0" borderId="44" xfId="0" applyNumberFormat="1" applyFont="1" applyFill="1" applyBorder="1" applyAlignment="1">
      <alignment horizontal="center" vertical="center" wrapText="1"/>
    </xf>
    <xf numFmtId="0" fontId="26" fillId="0" borderId="49" xfId="0" applyNumberFormat="1" applyFont="1" applyFill="1" applyBorder="1" applyAlignment="1">
      <alignment horizontal="center" vertical="center" wrapText="1"/>
    </xf>
    <xf numFmtId="0" fontId="26" fillId="0" borderId="77" xfId="0" applyNumberFormat="1" applyFont="1" applyFill="1" applyBorder="1" applyAlignment="1">
      <alignment horizontal="center" vertical="center" wrapText="1"/>
    </xf>
    <xf numFmtId="49" fontId="26" fillId="0" borderId="53" xfId="0" applyNumberFormat="1" applyFont="1" applyFill="1" applyBorder="1" applyAlignment="1">
      <alignment horizontal="center" vertical="center" wrapText="1"/>
    </xf>
    <xf numFmtId="49" fontId="26" fillId="0" borderId="52" xfId="0" applyNumberFormat="1" applyFont="1" applyFill="1" applyBorder="1" applyAlignment="1">
      <alignment horizontal="center" vertical="center" wrapText="1"/>
    </xf>
    <xf numFmtId="0" fontId="26" fillId="0" borderId="43" xfId="0" applyNumberFormat="1" applyFont="1" applyFill="1" applyBorder="1" applyAlignment="1">
      <alignment horizontal="center" vertical="center" wrapText="1"/>
    </xf>
    <xf numFmtId="0" fontId="26" fillId="0" borderId="21" xfId="0" applyNumberFormat="1"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66" xfId="0" applyNumberFormat="1" applyFont="1" applyFill="1" applyBorder="1" applyAlignment="1">
      <alignment horizontal="center" vertical="center" wrapText="1"/>
    </xf>
    <xf numFmtId="0" fontId="26" fillId="0" borderId="78"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26" fillId="0" borderId="70" xfId="0" applyNumberFormat="1" applyFont="1" applyFill="1" applyBorder="1" applyAlignment="1">
      <alignment horizontal="center" vertical="center" wrapText="1"/>
    </xf>
    <xf numFmtId="0" fontId="26" fillId="0" borderId="42" xfId="0" applyNumberFormat="1" applyFont="1" applyFill="1" applyBorder="1" applyAlignment="1">
      <alignment horizontal="center" vertical="center" wrapText="1"/>
    </xf>
    <xf numFmtId="0" fontId="26" fillId="0" borderId="53"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0" fontId="31" fillId="0" borderId="61" xfId="0" applyNumberFormat="1" applyFont="1" applyFill="1" applyBorder="1" applyAlignment="1">
      <alignment horizontal="center" vertical="center"/>
    </xf>
    <xf numFmtId="0" fontId="0" fillId="0" borderId="61" xfId="0" applyFill="1" applyBorder="1" applyAlignment="1">
      <alignment horizontal="center" vertical="center"/>
    </xf>
    <xf numFmtId="0" fontId="26" fillId="0" borderId="31"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79"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80" xfId="0" applyNumberFormat="1" applyFont="1" applyBorder="1" applyAlignment="1">
      <alignment horizontal="center" vertical="center" wrapText="1"/>
    </xf>
    <xf numFmtId="0" fontId="26" fillId="0" borderId="81" xfId="0" applyNumberFormat="1" applyFont="1" applyBorder="1" applyAlignment="1">
      <alignment horizontal="center" vertical="center" wrapText="1"/>
    </xf>
    <xf numFmtId="0" fontId="26" fillId="0" borderId="82"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53" xfId="0" applyNumberFormat="1" applyFont="1" applyBorder="1" applyAlignment="1">
      <alignment horizontal="center" vertical="center" wrapText="1"/>
    </xf>
    <xf numFmtId="0" fontId="26" fillId="0" borderId="56" xfId="0" applyNumberFormat="1" applyFont="1" applyBorder="1" applyAlignment="1">
      <alignment horizontal="center" vertical="center" wrapText="1"/>
    </xf>
    <xf numFmtId="0" fontId="26" fillId="0" borderId="48" xfId="0" applyNumberFormat="1" applyFont="1" applyBorder="1" applyAlignment="1">
      <alignment horizontal="center" vertical="center" wrapText="1"/>
    </xf>
    <xf numFmtId="0" fontId="26" fillId="0" borderId="83" xfId="0" applyNumberFormat="1" applyFont="1" applyBorder="1" applyAlignment="1">
      <alignment horizontal="center" vertical="center" wrapText="1"/>
    </xf>
    <xf numFmtId="0" fontId="26" fillId="0" borderId="84" xfId="0" applyNumberFormat="1" applyFont="1" applyBorder="1" applyAlignment="1">
      <alignment horizontal="center" vertical="center" wrapText="1"/>
    </xf>
    <xf numFmtId="0" fontId="26" fillId="0" borderId="85" xfId="0" applyNumberFormat="1" applyFont="1" applyBorder="1" applyAlignment="1">
      <alignment horizontal="center" vertical="center" wrapText="1"/>
    </xf>
    <xf numFmtId="0" fontId="26" fillId="0" borderId="23" xfId="0" applyNumberFormat="1" applyFont="1" applyBorder="1" applyAlignment="1">
      <alignment horizontal="center" vertical="center" wrapText="1"/>
    </xf>
    <xf numFmtId="0" fontId="26" fillId="0" borderId="65" xfId="0" applyNumberFormat="1" applyFont="1" applyBorder="1" applyAlignment="1">
      <alignment horizontal="center" vertical="center" wrapText="1"/>
    </xf>
    <xf numFmtId="0" fontId="26" fillId="0" borderId="72" xfId="0" applyNumberFormat="1" applyFont="1" applyBorder="1" applyAlignment="1">
      <alignment horizontal="center" vertical="center" wrapText="1"/>
    </xf>
    <xf numFmtId="0" fontId="0" fillId="0" borderId="76" xfId="0" applyBorder="1" applyAlignment="1">
      <alignment horizontal="center" vertical="center"/>
    </xf>
    <xf numFmtId="0" fontId="30" fillId="0" borderId="48" xfId="0" applyNumberFormat="1" applyFont="1" applyBorder="1" applyAlignment="1">
      <alignment horizontal="center" vertical="center"/>
    </xf>
    <xf numFmtId="0" fontId="30" fillId="0" borderId="47" xfId="0" applyNumberFormat="1" applyFont="1" applyBorder="1" applyAlignment="1">
      <alignment horizontal="center" vertical="center"/>
    </xf>
    <xf numFmtId="0" fontId="30" fillId="0" borderId="57" xfId="0" applyNumberFormat="1" applyFont="1" applyBorder="1" applyAlignment="1">
      <alignment horizontal="center" vertical="center"/>
    </xf>
    <xf numFmtId="0" fontId="36" fillId="0" borderId="86" xfId="0" applyNumberFormat="1" applyFont="1" applyFill="1" applyBorder="1" applyAlignment="1">
      <alignment horizontal="center" vertical="center" wrapText="1"/>
    </xf>
    <xf numFmtId="0" fontId="36" fillId="0" borderId="35"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32" xfId="0" applyNumberFormat="1" applyFont="1" applyFill="1" applyBorder="1" applyAlignment="1">
      <alignment horizontal="center" vertical="center" wrapText="1"/>
    </xf>
    <xf numFmtId="0" fontId="36" fillId="0" borderId="33" xfId="0" applyNumberFormat="1" applyFont="1" applyFill="1" applyBorder="1" applyAlignment="1">
      <alignment horizontal="center" vertical="center" wrapText="1"/>
    </xf>
    <xf numFmtId="0" fontId="36" fillId="0" borderId="87" xfId="0" applyNumberFormat="1" applyFont="1" applyFill="1" applyBorder="1" applyAlignment="1">
      <alignment horizontal="center" vertical="center" wrapText="1"/>
    </xf>
    <xf numFmtId="0" fontId="36" fillId="0" borderId="88" xfId="0" applyNumberFormat="1" applyFont="1" applyFill="1" applyBorder="1" applyAlignment="1">
      <alignment horizontal="center" vertical="center" wrapText="1"/>
    </xf>
    <xf numFmtId="0" fontId="28" fillId="0" borderId="89" xfId="0" applyNumberFormat="1" applyFont="1" applyFill="1" applyBorder="1" applyAlignment="1">
      <alignment horizontal="center" vertical="center" wrapText="1"/>
    </xf>
    <xf numFmtId="0" fontId="28" fillId="0" borderId="67" xfId="0" applyNumberFormat="1" applyFont="1" applyFill="1" applyBorder="1" applyAlignment="1">
      <alignment horizontal="center" vertical="center" wrapText="1"/>
    </xf>
    <xf numFmtId="0" fontId="28" fillId="0" borderId="90" xfId="0" applyNumberFormat="1" applyFont="1" applyFill="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常规_Sheet1_1" xfId="59"/>
    <cellStyle name="常规_Sheet1_拨款汇总_1" xfId="60"/>
    <cellStyle name="常规_Sheet1_拨款汇总_2" xfId="61"/>
    <cellStyle name="常规_Sheet1_拨款汇总_4" xfId="62"/>
    <cellStyle name="常规_拨款汇总_4" xfId="63"/>
    <cellStyle name="常规_拨款汇总_5" xfId="64"/>
    <cellStyle name="常规_拨款汇总_7"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着色 1" xfId="87"/>
    <cellStyle name="着色 2" xfId="88"/>
    <cellStyle name="着色 3" xfId="89"/>
    <cellStyle name="着色 4" xfId="90"/>
    <cellStyle name="着色 5" xfId="91"/>
    <cellStyle name="着色 6"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71"/>
  <sheetViews>
    <sheetView tabSelected="1" zoomScale="75" zoomScaleNormal="75" zoomScalePageLayoutView="0" workbookViewId="0" topLeftCell="A1">
      <selection activeCell="K16" sqref="K16"/>
    </sheetView>
  </sheetViews>
  <sheetFormatPr defaultColWidth="9.00390625" defaultRowHeight="14.25"/>
  <cols>
    <col min="1" max="1" width="6.00390625" style="1" bestFit="1" customWidth="1"/>
    <col min="2" max="2" width="17.00390625" style="2" customWidth="1"/>
    <col min="3" max="3" width="34.00390625" style="2" customWidth="1"/>
    <col min="4" max="4" width="30.625" style="1" hidden="1" customWidth="1"/>
    <col min="5" max="5" width="25.625" style="34" hidden="1" customWidth="1"/>
    <col min="6" max="6" width="8.875" style="1" customWidth="1"/>
    <col min="7" max="7" width="9.00390625" style="1" customWidth="1"/>
    <col min="8" max="8" width="9.625" style="1" customWidth="1"/>
    <col min="9" max="9" width="9.25390625" style="1" customWidth="1"/>
    <col min="10" max="10" width="24.50390625" style="1" customWidth="1"/>
    <col min="11" max="11" width="12.125" style="0" bestFit="1" customWidth="1"/>
    <col min="14" max="14" width="13.875" style="91" customWidth="1"/>
    <col min="15" max="16" width="9.125" style="0" bestFit="1" customWidth="1"/>
    <col min="17" max="17" width="12.125" style="0" customWidth="1"/>
    <col min="18" max="19" width="9.125" style="0" customWidth="1"/>
    <col min="20" max="20" width="9.125" style="0" bestFit="1" customWidth="1"/>
    <col min="21" max="21" width="11.125" style="0" hidden="1" customWidth="1"/>
    <col min="22" max="23" width="9.125" style="0" hidden="1" customWidth="1"/>
    <col min="24" max="24" width="11.125" style="0" hidden="1" customWidth="1"/>
    <col min="25" max="26" width="9.125" style="0" hidden="1" customWidth="1"/>
    <col min="27" max="27" width="9.00390625" style="0" customWidth="1"/>
    <col min="28" max="28" width="7.50390625" style="0" customWidth="1"/>
    <col min="29" max="29" width="7.625" style="0" customWidth="1"/>
    <col min="30" max="30" width="9.125" style="0" bestFit="1" customWidth="1"/>
    <col min="31" max="31" width="9.25390625" style="0" customWidth="1"/>
    <col min="32" max="32" width="8.50390625" style="0" customWidth="1"/>
    <col min="33" max="33" width="9.375" style="0" customWidth="1"/>
    <col min="34" max="34" width="7.25390625" style="0" customWidth="1"/>
    <col min="35" max="35" width="7.375" style="0" customWidth="1"/>
    <col min="36" max="36" width="7.50390625" style="0" customWidth="1"/>
    <col min="37" max="37" width="18.25390625" style="0" hidden="1" customWidth="1"/>
    <col min="38" max="38" width="25.625" style="0" hidden="1" customWidth="1"/>
    <col min="39" max="39" width="14.125" style="0" hidden="1" customWidth="1"/>
  </cols>
  <sheetData>
    <row r="1" ht="19.5" customHeight="1">
      <c r="B1" s="208" t="s">
        <v>310</v>
      </c>
    </row>
    <row r="2" spans="1:35" ht="21.75" customHeight="1">
      <c r="A2" s="3"/>
      <c r="B2" s="356" t="s">
        <v>308</v>
      </c>
      <c r="C2" s="356"/>
      <c r="D2" s="356"/>
      <c r="E2" s="357"/>
      <c r="F2" s="356"/>
      <c r="G2" s="356"/>
      <c r="H2" s="356"/>
      <c r="I2" s="356"/>
      <c r="J2" s="356"/>
      <c r="K2" s="356"/>
      <c r="L2" s="356"/>
      <c r="M2" s="356"/>
      <c r="N2" s="357"/>
      <c r="O2" s="356"/>
      <c r="P2" s="356"/>
      <c r="Q2" s="356"/>
      <c r="R2" s="356"/>
      <c r="S2" s="356"/>
      <c r="T2" s="356"/>
      <c r="U2" s="356"/>
      <c r="V2" s="356"/>
      <c r="W2" s="356"/>
      <c r="X2" s="356"/>
      <c r="Y2" s="356"/>
      <c r="Z2" s="356"/>
      <c r="AA2" s="356"/>
      <c r="AB2" s="356"/>
      <c r="AC2" s="356"/>
      <c r="AD2" s="356"/>
      <c r="AE2" s="356"/>
      <c r="AF2" s="356"/>
      <c r="AG2" s="4"/>
      <c r="AH2" s="4"/>
      <c r="AI2" s="4"/>
    </row>
    <row r="3" spans="1:35" ht="14.25" customHeight="1" thickBot="1">
      <c r="A3" s="358" t="s">
        <v>0</v>
      </c>
      <c r="B3" s="358"/>
      <c r="C3" s="358"/>
      <c r="D3" s="358"/>
      <c r="E3" s="359"/>
      <c r="F3" s="358"/>
      <c r="G3" s="358"/>
      <c r="H3" s="358"/>
      <c r="I3" s="358"/>
      <c r="J3" s="358"/>
      <c r="K3" s="358"/>
      <c r="L3" s="358"/>
      <c r="M3" s="358"/>
      <c r="N3" s="359"/>
      <c r="O3" s="358"/>
      <c r="P3" s="358"/>
      <c r="Q3" s="358"/>
      <c r="R3" s="358"/>
      <c r="S3" s="358"/>
      <c r="T3" s="358"/>
      <c r="U3" s="358"/>
      <c r="V3" s="358"/>
      <c r="W3" s="358"/>
      <c r="X3" s="358"/>
      <c r="Y3" s="358"/>
      <c r="Z3" s="358"/>
      <c r="AA3" s="358"/>
      <c r="AB3" s="358"/>
      <c r="AC3" s="358"/>
      <c r="AD3" s="358"/>
      <c r="AE3" s="358"/>
      <c r="AF3" s="358"/>
      <c r="AG3" s="13"/>
      <c r="AH3" s="13"/>
      <c r="AI3" s="13"/>
    </row>
    <row r="4" spans="1:39" ht="14.25" customHeight="1" thickBot="1">
      <c r="A4" s="360" t="s">
        <v>1</v>
      </c>
      <c r="B4" s="361"/>
      <c r="C4" s="362"/>
      <c r="D4" s="5"/>
      <c r="E4" s="37"/>
      <c r="F4" s="363" t="s">
        <v>2</v>
      </c>
      <c r="G4" s="364"/>
      <c r="H4" s="364"/>
      <c r="I4" s="364"/>
      <c r="J4" s="365"/>
      <c r="K4" s="366" t="s">
        <v>3</v>
      </c>
      <c r="L4" s="367"/>
      <c r="M4" s="367"/>
      <c r="N4" s="368"/>
      <c r="O4" s="367"/>
      <c r="P4" s="367"/>
      <c r="Q4" s="367"/>
      <c r="R4" s="367"/>
      <c r="S4" s="367"/>
      <c r="T4" s="369"/>
      <c r="U4" s="337" t="s">
        <v>4</v>
      </c>
      <c r="V4" s="338"/>
      <c r="W4" s="338"/>
      <c r="X4" s="338"/>
      <c r="Y4" s="338"/>
      <c r="Z4" s="338"/>
      <c r="AA4" s="338"/>
      <c r="AB4" s="338"/>
      <c r="AC4" s="338"/>
      <c r="AD4" s="339"/>
      <c r="AE4" s="419" t="s">
        <v>5</v>
      </c>
      <c r="AF4" s="420"/>
      <c r="AG4" s="421"/>
      <c r="AH4" s="417" t="s">
        <v>309</v>
      </c>
      <c r="AI4" s="339"/>
      <c r="AJ4" s="418"/>
      <c r="AK4" s="404" t="s">
        <v>6</v>
      </c>
      <c r="AL4" s="404" t="s">
        <v>7</v>
      </c>
      <c r="AM4" s="404" t="s">
        <v>7</v>
      </c>
    </row>
    <row r="5" spans="1:39" ht="14.25" customHeight="1">
      <c r="A5" s="373" t="s">
        <v>8</v>
      </c>
      <c r="B5" s="375" t="s">
        <v>9</v>
      </c>
      <c r="C5" s="377" t="s">
        <v>10</v>
      </c>
      <c r="D5" s="371" t="s">
        <v>11</v>
      </c>
      <c r="E5" s="380" t="s">
        <v>12</v>
      </c>
      <c r="F5" s="382" t="s">
        <v>13</v>
      </c>
      <c r="G5" s="390" t="s">
        <v>14</v>
      </c>
      <c r="H5" s="370"/>
      <c r="I5" s="370"/>
      <c r="J5" s="377" t="s">
        <v>15</v>
      </c>
      <c r="K5" s="403" t="s">
        <v>16</v>
      </c>
      <c r="L5" s="392"/>
      <c r="M5" s="392"/>
      <c r="N5" s="391" t="s">
        <v>17</v>
      </c>
      <c r="O5" s="392"/>
      <c r="P5" s="392"/>
      <c r="Q5" s="390" t="s">
        <v>18</v>
      </c>
      <c r="R5" s="370"/>
      <c r="S5" s="371"/>
      <c r="T5" s="400" t="s">
        <v>19</v>
      </c>
      <c r="U5" s="386" t="s">
        <v>20</v>
      </c>
      <c r="V5" s="370"/>
      <c r="W5" s="370"/>
      <c r="X5" s="370" t="s">
        <v>21</v>
      </c>
      <c r="Y5" s="370"/>
      <c r="Z5" s="370"/>
      <c r="AA5" s="370" t="s">
        <v>22</v>
      </c>
      <c r="AB5" s="370"/>
      <c r="AC5" s="371"/>
      <c r="AD5" s="372" t="s">
        <v>19</v>
      </c>
      <c r="AE5" s="340" t="s">
        <v>23</v>
      </c>
      <c r="AF5" s="407" t="s">
        <v>24</v>
      </c>
      <c r="AG5" s="409" t="s">
        <v>19</v>
      </c>
      <c r="AH5" s="411" t="s">
        <v>23</v>
      </c>
      <c r="AI5" s="412" t="s">
        <v>24</v>
      </c>
      <c r="AJ5" s="412" t="s">
        <v>19</v>
      </c>
      <c r="AK5" s="415"/>
      <c r="AL5" s="405"/>
      <c r="AM5" s="405"/>
    </row>
    <row r="6" spans="1:39" ht="14.25" customHeight="1">
      <c r="A6" s="373"/>
      <c r="B6" s="375"/>
      <c r="C6" s="377"/>
      <c r="D6" s="371"/>
      <c r="E6" s="380"/>
      <c r="F6" s="383"/>
      <c r="G6" s="384" t="s">
        <v>23</v>
      </c>
      <c r="H6" s="384" t="s">
        <v>24</v>
      </c>
      <c r="I6" s="387" t="s">
        <v>19</v>
      </c>
      <c r="J6" s="377"/>
      <c r="K6" s="397" t="s">
        <v>25</v>
      </c>
      <c r="L6" s="349" t="s">
        <v>26</v>
      </c>
      <c r="M6" s="350"/>
      <c r="N6" s="393" t="s">
        <v>25</v>
      </c>
      <c r="O6" s="399" t="s">
        <v>26</v>
      </c>
      <c r="P6" s="399"/>
      <c r="Q6" s="399" t="s">
        <v>25</v>
      </c>
      <c r="R6" s="399" t="s">
        <v>26</v>
      </c>
      <c r="S6" s="399"/>
      <c r="T6" s="400"/>
      <c r="U6" s="401" t="s">
        <v>25</v>
      </c>
      <c r="V6" s="349" t="s">
        <v>26</v>
      </c>
      <c r="W6" s="350"/>
      <c r="X6" s="351" t="s">
        <v>25</v>
      </c>
      <c r="Y6" s="349" t="s">
        <v>26</v>
      </c>
      <c r="Z6" s="350"/>
      <c r="AA6" s="351" t="s">
        <v>25</v>
      </c>
      <c r="AB6" s="349" t="s">
        <v>26</v>
      </c>
      <c r="AC6" s="350"/>
      <c r="AD6" s="372"/>
      <c r="AE6" s="340"/>
      <c r="AF6" s="407"/>
      <c r="AG6" s="409"/>
      <c r="AH6" s="340"/>
      <c r="AI6" s="413"/>
      <c r="AJ6" s="413"/>
      <c r="AK6" s="415"/>
      <c r="AL6" s="405"/>
      <c r="AM6" s="405"/>
    </row>
    <row r="7" spans="1:39" ht="15" thickBot="1">
      <c r="A7" s="374"/>
      <c r="B7" s="376"/>
      <c r="C7" s="378"/>
      <c r="D7" s="379"/>
      <c r="E7" s="381"/>
      <c r="F7" s="383"/>
      <c r="G7" s="385"/>
      <c r="H7" s="385"/>
      <c r="I7" s="388"/>
      <c r="J7" s="389"/>
      <c r="K7" s="398"/>
      <c r="L7" s="47" t="s">
        <v>23</v>
      </c>
      <c r="M7" s="47" t="s">
        <v>24</v>
      </c>
      <c r="N7" s="394"/>
      <c r="O7" s="47" t="s">
        <v>23</v>
      </c>
      <c r="P7" s="47" t="s">
        <v>24</v>
      </c>
      <c r="Q7" s="351"/>
      <c r="R7" s="47" t="s">
        <v>23</v>
      </c>
      <c r="S7" s="47" t="s">
        <v>24</v>
      </c>
      <c r="T7" s="400"/>
      <c r="U7" s="402"/>
      <c r="V7" s="11" t="s">
        <v>23</v>
      </c>
      <c r="W7" s="11" t="s">
        <v>24</v>
      </c>
      <c r="X7" s="352"/>
      <c r="Y7" s="47" t="s">
        <v>23</v>
      </c>
      <c r="Z7" s="47" t="s">
        <v>24</v>
      </c>
      <c r="AA7" s="352"/>
      <c r="AB7" s="47" t="s">
        <v>23</v>
      </c>
      <c r="AC7" s="47" t="s">
        <v>24</v>
      </c>
      <c r="AD7" s="372"/>
      <c r="AE7" s="341"/>
      <c r="AF7" s="408"/>
      <c r="AG7" s="410"/>
      <c r="AH7" s="341"/>
      <c r="AI7" s="414"/>
      <c r="AJ7" s="414"/>
      <c r="AK7" s="416"/>
      <c r="AL7" s="406"/>
      <c r="AM7" s="406"/>
    </row>
    <row r="8" spans="1:39" s="92" customFormat="1" ht="30" customHeight="1">
      <c r="A8" s="113">
        <v>1</v>
      </c>
      <c r="B8" s="32" t="s">
        <v>27</v>
      </c>
      <c r="C8" s="32" t="s">
        <v>28</v>
      </c>
      <c r="D8" s="39" t="s">
        <v>29</v>
      </c>
      <c r="E8" s="123" t="s">
        <v>30</v>
      </c>
      <c r="F8" s="131">
        <v>886.6</v>
      </c>
      <c r="G8" s="130">
        <v>220</v>
      </c>
      <c r="H8" s="130">
        <v>220</v>
      </c>
      <c r="I8" s="138">
        <f aca="true" t="shared" si="0" ref="I8:I52">G8+H8</f>
        <v>440</v>
      </c>
      <c r="J8" s="204" t="s">
        <v>31</v>
      </c>
      <c r="K8" s="243">
        <v>42359</v>
      </c>
      <c r="L8" s="130">
        <f aca="true" t="shared" si="1" ref="L8:L33">G8*0.4</f>
        <v>88</v>
      </c>
      <c r="M8" s="144">
        <f aca="true" t="shared" si="2" ref="M8:M33">H8*0.4</f>
        <v>88</v>
      </c>
      <c r="N8" s="156" t="s">
        <v>32</v>
      </c>
      <c r="O8" s="130">
        <v>88</v>
      </c>
      <c r="P8" s="138">
        <v>88</v>
      </c>
      <c r="Q8" s="243">
        <v>42917</v>
      </c>
      <c r="R8" s="244">
        <v>44</v>
      </c>
      <c r="S8" s="244">
        <v>44</v>
      </c>
      <c r="T8" s="138">
        <f aca="true" t="shared" si="3" ref="T8:T36">SUM(L8:M8,O8:P8,R8:S8)</f>
        <v>440</v>
      </c>
      <c r="U8" s="111"/>
      <c r="V8" s="110"/>
      <c r="W8" s="140"/>
      <c r="X8" s="176"/>
      <c r="Y8" s="155"/>
      <c r="Z8" s="155"/>
      <c r="AA8" s="181"/>
      <c r="AB8" s="190"/>
      <c r="AC8" s="189"/>
      <c r="AD8" s="162">
        <f aca="true" t="shared" si="4" ref="AD8:AD33">SUM(Y8:Z8,AB8:AC8)</f>
        <v>0</v>
      </c>
      <c r="AE8" s="196">
        <f aca="true" t="shared" si="5" ref="AE8:AE52">Y8+AB8</f>
        <v>0</v>
      </c>
      <c r="AF8" s="195">
        <f aca="true" t="shared" si="6" ref="AF8:AF52">Z8+AC8</f>
        <v>0</v>
      </c>
      <c r="AG8" s="201">
        <f aca="true" t="shared" si="7" ref="AG8:AG55">AE8+AF8</f>
        <v>0</v>
      </c>
      <c r="AH8" s="268"/>
      <c r="AI8" s="269"/>
      <c r="AJ8" s="270">
        <f>AH8+AI8</f>
        <v>0</v>
      </c>
      <c r="AK8" s="118" t="s">
        <v>34</v>
      </c>
      <c r="AL8" s="117" t="s">
        <v>35</v>
      </c>
      <c r="AM8" s="100" t="s">
        <v>36</v>
      </c>
    </row>
    <row r="9" spans="1:39" s="92" customFormat="1" ht="30" customHeight="1">
      <c r="A9" s="113">
        <v>2</v>
      </c>
      <c r="B9" s="32" t="s">
        <v>291</v>
      </c>
      <c r="C9" s="32" t="s">
        <v>292</v>
      </c>
      <c r="D9" s="40" t="s">
        <v>39</v>
      </c>
      <c r="E9" s="124" t="s">
        <v>40</v>
      </c>
      <c r="F9" s="128">
        <v>1725.9</v>
      </c>
      <c r="G9" s="110">
        <v>362.5</v>
      </c>
      <c r="H9" s="110">
        <v>362.5</v>
      </c>
      <c r="I9" s="134">
        <f t="shared" si="0"/>
        <v>725</v>
      </c>
      <c r="J9" s="203" t="s">
        <v>31</v>
      </c>
      <c r="K9" s="245">
        <v>42360</v>
      </c>
      <c r="L9" s="110">
        <f t="shared" si="1"/>
        <v>145</v>
      </c>
      <c r="M9" s="140">
        <f t="shared" si="2"/>
        <v>145</v>
      </c>
      <c r="N9" s="246"/>
      <c r="O9" s="110"/>
      <c r="P9" s="134"/>
      <c r="Q9" s="164"/>
      <c r="R9" s="110"/>
      <c r="S9" s="110"/>
      <c r="T9" s="134">
        <f t="shared" si="3"/>
        <v>290</v>
      </c>
      <c r="U9" s="111"/>
      <c r="V9" s="110"/>
      <c r="W9" s="140"/>
      <c r="X9" s="174"/>
      <c r="Y9" s="153"/>
      <c r="Z9" s="153"/>
      <c r="AA9" s="180"/>
      <c r="AB9" s="184">
        <v>217.5</v>
      </c>
      <c r="AC9" s="175">
        <v>217.5</v>
      </c>
      <c r="AD9" s="161">
        <f t="shared" si="4"/>
        <v>435</v>
      </c>
      <c r="AE9" s="194">
        <v>217.5</v>
      </c>
      <c r="AF9" s="95">
        <v>217.5</v>
      </c>
      <c r="AG9" s="200">
        <f t="shared" si="7"/>
        <v>435</v>
      </c>
      <c r="AH9" s="262"/>
      <c r="AI9" s="263"/>
      <c r="AJ9" s="264">
        <f aca="true" t="shared" si="8" ref="AJ9:AJ33">AH9+AI9</f>
        <v>0</v>
      </c>
      <c r="AK9" s="109" t="s">
        <v>290</v>
      </c>
      <c r="AL9" s="108" t="s">
        <v>35</v>
      </c>
      <c r="AM9" s="100" t="s">
        <v>36</v>
      </c>
    </row>
    <row r="10" spans="1:39" s="92" customFormat="1" ht="30" customHeight="1">
      <c r="A10" s="113">
        <v>3</v>
      </c>
      <c r="B10" s="32" t="s">
        <v>27</v>
      </c>
      <c r="C10" s="32" t="s">
        <v>42</v>
      </c>
      <c r="D10" s="39" t="s">
        <v>29</v>
      </c>
      <c r="E10" s="123" t="s">
        <v>30</v>
      </c>
      <c r="F10" s="128">
        <v>248.5</v>
      </c>
      <c r="G10" s="110">
        <v>60</v>
      </c>
      <c r="H10" s="110">
        <v>60</v>
      </c>
      <c r="I10" s="134">
        <f t="shared" si="0"/>
        <v>120</v>
      </c>
      <c r="J10" s="203" t="s">
        <v>31</v>
      </c>
      <c r="K10" s="245">
        <v>42361</v>
      </c>
      <c r="L10" s="110">
        <f t="shared" si="1"/>
        <v>24</v>
      </c>
      <c r="M10" s="140">
        <f t="shared" si="2"/>
        <v>24</v>
      </c>
      <c r="N10" s="154" t="s">
        <v>32</v>
      </c>
      <c r="O10" s="110">
        <v>24</v>
      </c>
      <c r="P10" s="134">
        <v>24</v>
      </c>
      <c r="Q10" s="245">
        <v>42917</v>
      </c>
      <c r="R10" s="247">
        <v>12</v>
      </c>
      <c r="S10" s="247">
        <v>12</v>
      </c>
      <c r="T10" s="134">
        <f t="shared" si="3"/>
        <v>120</v>
      </c>
      <c r="U10" s="111"/>
      <c r="V10" s="110"/>
      <c r="W10" s="140"/>
      <c r="X10" s="174"/>
      <c r="Y10" s="153"/>
      <c r="Z10" s="153"/>
      <c r="AA10" s="180"/>
      <c r="AB10" s="184"/>
      <c r="AC10" s="175"/>
      <c r="AD10" s="161">
        <f t="shared" si="4"/>
        <v>0</v>
      </c>
      <c r="AE10" s="194">
        <f t="shared" si="5"/>
        <v>0</v>
      </c>
      <c r="AF10" s="95">
        <f t="shared" si="6"/>
        <v>0</v>
      </c>
      <c r="AG10" s="200">
        <f t="shared" si="7"/>
        <v>0</v>
      </c>
      <c r="AH10" s="262"/>
      <c r="AI10" s="263"/>
      <c r="AJ10" s="264">
        <f t="shared" si="8"/>
        <v>0</v>
      </c>
      <c r="AK10" s="109" t="s">
        <v>43</v>
      </c>
      <c r="AL10" s="108" t="s">
        <v>35</v>
      </c>
      <c r="AM10" s="100" t="s">
        <v>36</v>
      </c>
    </row>
    <row r="11" spans="1:39" s="92" customFormat="1" ht="30" customHeight="1">
      <c r="A11" s="113">
        <v>4</v>
      </c>
      <c r="B11" s="32" t="s">
        <v>44</v>
      </c>
      <c r="C11" s="32" t="s">
        <v>45</v>
      </c>
      <c r="D11" s="116" t="s">
        <v>46</v>
      </c>
      <c r="E11" s="122" t="s">
        <v>47</v>
      </c>
      <c r="F11" s="128">
        <v>600</v>
      </c>
      <c r="G11" s="110">
        <v>144.5</v>
      </c>
      <c r="H11" s="110">
        <v>144.5</v>
      </c>
      <c r="I11" s="134">
        <f t="shared" si="0"/>
        <v>289</v>
      </c>
      <c r="J11" s="203" t="s">
        <v>31</v>
      </c>
      <c r="K11" s="245">
        <v>42362</v>
      </c>
      <c r="L11" s="110">
        <f t="shared" si="1"/>
        <v>57.800000000000004</v>
      </c>
      <c r="M11" s="140">
        <f t="shared" si="2"/>
        <v>57.800000000000004</v>
      </c>
      <c r="N11" s="245">
        <v>42917</v>
      </c>
      <c r="O11" s="247">
        <v>57.8</v>
      </c>
      <c r="P11" s="248">
        <v>57.8</v>
      </c>
      <c r="Q11" s="245">
        <v>43221</v>
      </c>
      <c r="R11" s="247">
        <v>28.9</v>
      </c>
      <c r="S11" s="247">
        <v>28.9</v>
      </c>
      <c r="T11" s="134">
        <f t="shared" si="3"/>
        <v>288.99999999999994</v>
      </c>
      <c r="U11" s="111"/>
      <c r="V11" s="110"/>
      <c r="W11" s="140"/>
      <c r="X11" s="174"/>
      <c r="Y11" s="153"/>
      <c r="Z11" s="153"/>
      <c r="AA11" s="180"/>
      <c r="AB11" s="184"/>
      <c r="AC11" s="175"/>
      <c r="AD11" s="161">
        <f t="shared" si="4"/>
        <v>0</v>
      </c>
      <c r="AE11" s="194">
        <f t="shared" si="5"/>
        <v>0</v>
      </c>
      <c r="AF11" s="95">
        <f t="shared" si="6"/>
        <v>0</v>
      </c>
      <c r="AG11" s="200">
        <f t="shared" si="7"/>
        <v>0</v>
      </c>
      <c r="AH11" s="262">
        <v>28.9</v>
      </c>
      <c r="AI11" s="263">
        <v>28.9</v>
      </c>
      <c r="AJ11" s="264">
        <f t="shared" si="8"/>
        <v>57.8</v>
      </c>
      <c r="AK11" s="109" t="s">
        <v>48</v>
      </c>
      <c r="AL11" s="108" t="s">
        <v>35</v>
      </c>
      <c r="AM11" s="100" t="s">
        <v>36</v>
      </c>
    </row>
    <row r="12" spans="1:39" s="92" customFormat="1" ht="30" customHeight="1">
      <c r="A12" s="113">
        <v>5</v>
      </c>
      <c r="B12" s="32" t="s">
        <v>49</v>
      </c>
      <c r="C12" s="32" t="s">
        <v>50</v>
      </c>
      <c r="D12" s="115" t="s">
        <v>51</v>
      </c>
      <c r="E12" s="122" t="s">
        <v>52</v>
      </c>
      <c r="F12" s="128">
        <v>992.7</v>
      </c>
      <c r="G12" s="110">
        <v>248</v>
      </c>
      <c r="H12" s="110">
        <v>248</v>
      </c>
      <c r="I12" s="134">
        <f t="shared" si="0"/>
        <v>496</v>
      </c>
      <c r="J12" s="203" t="s">
        <v>31</v>
      </c>
      <c r="K12" s="245">
        <v>42363</v>
      </c>
      <c r="L12" s="110">
        <f t="shared" si="1"/>
        <v>99.2</v>
      </c>
      <c r="M12" s="140">
        <f t="shared" si="2"/>
        <v>99.2</v>
      </c>
      <c r="N12" s="245">
        <v>42917</v>
      </c>
      <c r="O12" s="247">
        <v>99.2</v>
      </c>
      <c r="P12" s="248">
        <v>99.2</v>
      </c>
      <c r="Q12" s="245">
        <v>43040</v>
      </c>
      <c r="R12" s="247">
        <v>49.6</v>
      </c>
      <c r="S12" s="247">
        <v>49.6</v>
      </c>
      <c r="T12" s="134">
        <f t="shared" si="3"/>
        <v>496.00000000000006</v>
      </c>
      <c r="U12" s="111"/>
      <c r="V12" s="110"/>
      <c r="W12" s="140"/>
      <c r="X12" s="174"/>
      <c r="Y12" s="153"/>
      <c r="Z12" s="153"/>
      <c r="AA12" s="180"/>
      <c r="AB12" s="184"/>
      <c r="AC12" s="175"/>
      <c r="AD12" s="161">
        <f t="shared" si="4"/>
        <v>0</v>
      </c>
      <c r="AE12" s="194">
        <f t="shared" si="5"/>
        <v>0</v>
      </c>
      <c r="AF12" s="95">
        <f t="shared" si="6"/>
        <v>0</v>
      </c>
      <c r="AG12" s="200">
        <f t="shared" si="7"/>
        <v>0</v>
      </c>
      <c r="AH12" s="262"/>
      <c r="AI12" s="263"/>
      <c r="AJ12" s="264">
        <f t="shared" si="8"/>
        <v>0</v>
      </c>
      <c r="AK12" s="109" t="s">
        <v>53</v>
      </c>
      <c r="AL12" s="108" t="s">
        <v>54</v>
      </c>
      <c r="AM12" s="100" t="s">
        <v>55</v>
      </c>
    </row>
    <row r="13" spans="1:39" s="92" customFormat="1" ht="30" customHeight="1">
      <c r="A13" s="113">
        <v>6</v>
      </c>
      <c r="B13" s="32" t="s">
        <v>294</v>
      </c>
      <c r="C13" s="32" t="s">
        <v>295</v>
      </c>
      <c r="D13" s="115" t="s">
        <v>58</v>
      </c>
      <c r="E13" s="122" t="s">
        <v>59</v>
      </c>
      <c r="F13" s="128">
        <v>813.34</v>
      </c>
      <c r="G13" s="110">
        <v>203</v>
      </c>
      <c r="H13" s="110">
        <v>203</v>
      </c>
      <c r="I13" s="134">
        <f t="shared" si="0"/>
        <v>406</v>
      </c>
      <c r="J13" s="203" t="s">
        <v>31</v>
      </c>
      <c r="K13" s="245">
        <v>42364</v>
      </c>
      <c r="L13" s="110">
        <f t="shared" si="1"/>
        <v>81.2</v>
      </c>
      <c r="M13" s="140">
        <f t="shared" si="2"/>
        <v>81.2</v>
      </c>
      <c r="N13" s="250"/>
      <c r="O13" s="251"/>
      <c r="P13" s="252"/>
      <c r="Q13" s="249"/>
      <c r="R13" s="247"/>
      <c r="S13" s="247"/>
      <c r="T13" s="134">
        <f t="shared" si="3"/>
        <v>162.4</v>
      </c>
      <c r="U13" s="111"/>
      <c r="V13" s="110"/>
      <c r="W13" s="140"/>
      <c r="X13" s="174"/>
      <c r="Y13" s="175"/>
      <c r="Z13" s="175"/>
      <c r="AA13" s="180"/>
      <c r="AB13" s="184">
        <v>121.8</v>
      </c>
      <c r="AC13" s="175">
        <v>121.8</v>
      </c>
      <c r="AD13" s="161">
        <f t="shared" si="4"/>
        <v>243.6</v>
      </c>
      <c r="AE13" s="194">
        <v>121.8</v>
      </c>
      <c r="AF13" s="95">
        <v>121.8</v>
      </c>
      <c r="AG13" s="200">
        <f t="shared" si="7"/>
        <v>243.6</v>
      </c>
      <c r="AH13" s="262"/>
      <c r="AI13" s="263"/>
      <c r="AJ13" s="264">
        <f t="shared" si="8"/>
        <v>0</v>
      </c>
      <c r="AK13" s="109" t="s">
        <v>293</v>
      </c>
      <c r="AL13" s="108" t="s">
        <v>61</v>
      </c>
      <c r="AM13" s="100" t="s">
        <v>62</v>
      </c>
    </row>
    <row r="14" spans="1:39" s="92" customFormat="1" ht="30" customHeight="1">
      <c r="A14" s="113">
        <v>7</v>
      </c>
      <c r="B14" s="32" t="s">
        <v>63</v>
      </c>
      <c r="C14" s="32" t="s">
        <v>64</v>
      </c>
      <c r="D14" s="115" t="s">
        <v>65</v>
      </c>
      <c r="E14" s="122" t="s">
        <v>66</v>
      </c>
      <c r="F14" s="128">
        <v>1458</v>
      </c>
      <c r="G14" s="110">
        <v>364.5</v>
      </c>
      <c r="H14" s="110">
        <v>364.5</v>
      </c>
      <c r="I14" s="134">
        <f t="shared" si="0"/>
        <v>729</v>
      </c>
      <c r="J14" s="203" t="s">
        <v>31</v>
      </c>
      <c r="K14" s="245">
        <v>42365</v>
      </c>
      <c r="L14" s="110">
        <f t="shared" si="1"/>
        <v>145.8</v>
      </c>
      <c r="M14" s="140">
        <f t="shared" si="2"/>
        <v>145.8</v>
      </c>
      <c r="N14" s="154" t="s">
        <v>32</v>
      </c>
      <c r="O14" s="110">
        <v>145.8</v>
      </c>
      <c r="P14" s="134">
        <v>145.8</v>
      </c>
      <c r="Q14" s="245">
        <v>42917</v>
      </c>
      <c r="R14" s="247">
        <v>72.9</v>
      </c>
      <c r="S14" s="247">
        <v>72.9</v>
      </c>
      <c r="T14" s="134">
        <f t="shared" si="3"/>
        <v>729</v>
      </c>
      <c r="U14" s="111"/>
      <c r="V14" s="110"/>
      <c r="W14" s="140"/>
      <c r="X14" s="174"/>
      <c r="Y14" s="153"/>
      <c r="Z14" s="153"/>
      <c r="AA14" s="180"/>
      <c r="AB14" s="184"/>
      <c r="AC14" s="175"/>
      <c r="AD14" s="161">
        <f t="shared" si="4"/>
        <v>0</v>
      </c>
      <c r="AE14" s="194">
        <f t="shared" si="5"/>
        <v>0</v>
      </c>
      <c r="AF14" s="95">
        <f t="shared" si="6"/>
        <v>0</v>
      </c>
      <c r="AG14" s="200">
        <f t="shared" si="7"/>
        <v>0</v>
      </c>
      <c r="AH14" s="262"/>
      <c r="AI14" s="263"/>
      <c r="AJ14" s="264">
        <f t="shared" si="8"/>
        <v>0</v>
      </c>
      <c r="AK14" s="109" t="s">
        <v>67</v>
      </c>
      <c r="AL14" s="108" t="s">
        <v>35</v>
      </c>
      <c r="AM14" s="100" t="s">
        <v>36</v>
      </c>
    </row>
    <row r="15" spans="1:39" s="92" customFormat="1" ht="30" customHeight="1">
      <c r="A15" s="113">
        <v>8</v>
      </c>
      <c r="B15" s="32" t="s">
        <v>68</v>
      </c>
      <c r="C15" s="112" t="s">
        <v>69</v>
      </c>
      <c r="D15" s="115" t="s">
        <v>70</v>
      </c>
      <c r="E15" s="122" t="s">
        <v>71</v>
      </c>
      <c r="F15" s="128">
        <v>1888.8</v>
      </c>
      <c r="G15" s="110">
        <v>472</v>
      </c>
      <c r="H15" s="110">
        <v>472</v>
      </c>
      <c r="I15" s="134">
        <f t="shared" si="0"/>
        <v>944</v>
      </c>
      <c r="J15" s="203" t="s">
        <v>31</v>
      </c>
      <c r="K15" s="245"/>
      <c r="L15" s="110"/>
      <c r="M15" s="140"/>
      <c r="N15" s="250"/>
      <c r="O15" s="251"/>
      <c r="P15" s="252"/>
      <c r="Q15" s="249"/>
      <c r="R15" s="247"/>
      <c r="S15" s="247"/>
      <c r="T15" s="134">
        <f t="shared" si="3"/>
        <v>0</v>
      </c>
      <c r="U15" s="111"/>
      <c r="V15" s="110"/>
      <c r="W15" s="140"/>
      <c r="X15" s="174"/>
      <c r="Y15" s="175"/>
      <c r="Z15" s="175"/>
      <c r="AA15" s="180"/>
      <c r="AB15" s="184">
        <v>397</v>
      </c>
      <c r="AC15" s="175">
        <v>397</v>
      </c>
      <c r="AD15" s="161">
        <f>AB15+AC15</f>
        <v>794</v>
      </c>
      <c r="AE15" s="194">
        <v>472</v>
      </c>
      <c r="AF15" s="95">
        <v>472</v>
      </c>
      <c r="AG15" s="200">
        <f t="shared" si="7"/>
        <v>944</v>
      </c>
      <c r="AH15" s="262"/>
      <c r="AI15" s="263"/>
      <c r="AJ15" s="264">
        <f t="shared" si="8"/>
        <v>0</v>
      </c>
      <c r="AK15" s="109" t="s">
        <v>72</v>
      </c>
      <c r="AL15" s="108" t="s">
        <v>73</v>
      </c>
      <c r="AM15" s="100" t="s">
        <v>74</v>
      </c>
    </row>
    <row r="16" spans="1:39" s="92" customFormat="1" ht="30" customHeight="1">
      <c r="A16" s="113">
        <v>9</v>
      </c>
      <c r="B16" s="32" t="s">
        <v>75</v>
      </c>
      <c r="C16" s="32" t="s">
        <v>76</v>
      </c>
      <c r="D16" s="115" t="s">
        <v>77</v>
      </c>
      <c r="E16" s="122" t="s">
        <v>78</v>
      </c>
      <c r="F16" s="128">
        <v>858.21</v>
      </c>
      <c r="G16" s="110">
        <v>150</v>
      </c>
      <c r="H16" s="110">
        <v>150</v>
      </c>
      <c r="I16" s="134">
        <f t="shared" si="0"/>
        <v>300</v>
      </c>
      <c r="J16" s="203" t="s">
        <v>31</v>
      </c>
      <c r="K16" s="245">
        <v>42367</v>
      </c>
      <c r="L16" s="110">
        <f t="shared" si="1"/>
        <v>60</v>
      </c>
      <c r="M16" s="140">
        <f t="shared" si="2"/>
        <v>60</v>
      </c>
      <c r="N16" s="154" t="s">
        <v>32</v>
      </c>
      <c r="O16" s="110">
        <v>60</v>
      </c>
      <c r="P16" s="134">
        <v>60</v>
      </c>
      <c r="Q16" s="245">
        <v>42917</v>
      </c>
      <c r="R16" s="110">
        <v>30</v>
      </c>
      <c r="S16" s="110">
        <v>30</v>
      </c>
      <c r="T16" s="134">
        <f t="shared" si="3"/>
        <v>300</v>
      </c>
      <c r="U16" s="111"/>
      <c r="V16" s="110"/>
      <c r="W16" s="140"/>
      <c r="X16" s="174"/>
      <c r="Y16" s="153"/>
      <c r="Z16" s="153"/>
      <c r="AA16" s="180"/>
      <c r="AB16" s="184"/>
      <c r="AC16" s="175"/>
      <c r="AD16" s="161">
        <f t="shared" si="4"/>
        <v>0</v>
      </c>
      <c r="AE16" s="194">
        <f t="shared" si="5"/>
        <v>0</v>
      </c>
      <c r="AF16" s="95">
        <f t="shared" si="6"/>
        <v>0</v>
      </c>
      <c r="AG16" s="200">
        <f t="shared" si="7"/>
        <v>0</v>
      </c>
      <c r="AH16" s="262"/>
      <c r="AI16" s="263"/>
      <c r="AJ16" s="264">
        <f t="shared" si="8"/>
        <v>0</v>
      </c>
      <c r="AK16" s="109" t="s">
        <v>79</v>
      </c>
      <c r="AL16" s="108" t="s">
        <v>35</v>
      </c>
      <c r="AM16" s="100" t="s">
        <v>36</v>
      </c>
    </row>
    <row r="17" spans="1:39" s="92" customFormat="1" ht="30" customHeight="1">
      <c r="A17" s="113">
        <v>10</v>
      </c>
      <c r="B17" s="32" t="s">
        <v>80</v>
      </c>
      <c r="C17" s="32" t="s">
        <v>81</v>
      </c>
      <c r="D17" s="115" t="s">
        <v>82</v>
      </c>
      <c r="E17" s="122" t="s">
        <v>83</v>
      </c>
      <c r="F17" s="128">
        <v>1282</v>
      </c>
      <c r="G17" s="110">
        <v>320</v>
      </c>
      <c r="H17" s="110">
        <v>320</v>
      </c>
      <c r="I17" s="134">
        <f t="shared" si="0"/>
        <v>640</v>
      </c>
      <c r="J17" s="203" t="s">
        <v>31</v>
      </c>
      <c r="K17" s="245">
        <v>42368</v>
      </c>
      <c r="L17" s="110">
        <f t="shared" si="1"/>
        <v>128</v>
      </c>
      <c r="M17" s="140">
        <f t="shared" si="2"/>
        <v>128</v>
      </c>
      <c r="N17" s="154" t="s">
        <v>32</v>
      </c>
      <c r="O17" s="110">
        <v>128</v>
      </c>
      <c r="P17" s="134">
        <v>128</v>
      </c>
      <c r="Q17" s="245">
        <v>43040</v>
      </c>
      <c r="R17" s="247">
        <v>64</v>
      </c>
      <c r="S17" s="247">
        <v>64</v>
      </c>
      <c r="T17" s="134">
        <f t="shared" si="3"/>
        <v>640</v>
      </c>
      <c r="U17" s="111"/>
      <c r="V17" s="110"/>
      <c r="W17" s="140"/>
      <c r="X17" s="174"/>
      <c r="Y17" s="153"/>
      <c r="Z17" s="153"/>
      <c r="AA17" s="180"/>
      <c r="AB17" s="184"/>
      <c r="AC17" s="175"/>
      <c r="AD17" s="161">
        <f t="shared" si="4"/>
        <v>0</v>
      </c>
      <c r="AE17" s="194">
        <f t="shared" si="5"/>
        <v>0</v>
      </c>
      <c r="AF17" s="95">
        <f t="shared" si="6"/>
        <v>0</v>
      </c>
      <c r="AG17" s="200">
        <f t="shared" si="7"/>
        <v>0</v>
      </c>
      <c r="AH17" s="262"/>
      <c r="AI17" s="263"/>
      <c r="AJ17" s="264">
        <f t="shared" si="8"/>
        <v>0</v>
      </c>
      <c r="AK17" s="109" t="s">
        <v>84</v>
      </c>
      <c r="AL17" s="108" t="s">
        <v>35</v>
      </c>
      <c r="AM17" s="100" t="s">
        <v>36</v>
      </c>
    </row>
    <row r="18" spans="1:39" s="92" customFormat="1" ht="30" customHeight="1">
      <c r="A18" s="113">
        <v>11</v>
      </c>
      <c r="B18" s="32" t="s">
        <v>27</v>
      </c>
      <c r="C18" s="32" t="s">
        <v>297</v>
      </c>
      <c r="D18" s="32" t="s">
        <v>29</v>
      </c>
      <c r="E18" s="122" t="s">
        <v>86</v>
      </c>
      <c r="F18" s="128">
        <v>751.6</v>
      </c>
      <c r="G18" s="110">
        <v>185</v>
      </c>
      <c r="H18" s="110">
        <v>185</v>
      </c>
      <c r="I18" s="134">
        <f t="shared" si="0"/>
        <v>370</v>
      </c>
      <c r="J18" s="203" t="s">
        <v>31</v>
      </c>
      <c r="K18" s="245">
        <v>42369</v>
      </c>
      <c r="L18" s="110">
        <f t="shared" si="1"/>
        <v>74</v>
      </c>
      <c r="M18" s="140">
        <f t="shared" si="2"/>
        <v>74</v>
      </c>
      <c r="N18" s="246"/>
      <c r="O18" s="247"/>
      <c r="P18" s="248"/>
      <c r="Q18" s="245">
        <v>42917</v>
      </c>
      <c r="R18" s="247">
        <v>97.35</v>
      </c>
      <c r="S18" s="247">
        <v>97.35</v>
      </c>
      <c r="T18" s="134">
        <f t="shared" si="3"/>
        <v>342.7</v>
      </c>
      <c r="U18" s="111"/>
      <c r="V18" s="110"/>
      <c r="W18" s="140"/>
      <c r="X18" s="174"/>
      <c r="Y18" s="153"/>
      <c r="Z18" s="153"/>
      <c r="AA18" s="180"/>
      <c r="AB18" s="184">
        <v>13.65</v>
      </c>
      <c r="AC18" s="175">
        <v>13.65</v>
      </c>
      <c r="AD18" s="161">
        <f t="shared" si="4"/>
        <v>27.3</v>
      </c>
      <c r="AE18" s="194">
        <v>13.65</v>
      </c>
      <c r="AF18" s="95">
        <v>13.65</v>
      </c>
      <c r="AG18" s="200">
        <f t="shared" si="7"/>
        <v>27.3</v>
      </c>
      <c r="AH18" s="262"/>
      <c r="AI18" s="263"/>
      <c r="AJ18" s="264">
        <f t="shared" si="8"/>
        <v>0</v>
      </c>
      <c r="AK18" s="109" t="s">
        <v>296</v>
      </c>
      <c r="AL18" s="108" t="s">
        <v>35</v>
      </c>
      <c r="AM18" s="100" t="s">
        <v>36</v>
      </c>
    </row>
    <row r="19" spans="1:39" s="92" customFormat="1" ht="30" customHeight="1">
      <c r="A19" s="113">
        <v>12</v>
      </c>
      <c r="B19" s="32" t="s">
        <v>88</v>
      </c>
      <c r="C19" s="32" t="s">
        <v>89</v>
      </c>
      <c r="D19" s="32" t="s">
        <v>90</v>
      </c>
      <c r="E19" s="122" t="s">
        <v>91</v>
      </c>
      <c r="F19" s="128">
        <v>309.9</v>
      </c>
      <c r="G19" s="110">
        <v>77</v>
      </c>
      <c r="H19" s="110">
        <v>77</v>
      </c>
      <c r="I19" s="134">
        <f t="shared" si="0"/>
        <v>154</v>
      </c>
      <c r="J19" s="203" t="s">
        <v>31</v>
      </c>
      <c r="K19" s="245">
        <v>42339</v>
      </c>
      <c r="L19" s="110">
        <f t="shared" si="1"/>
        <v>30.8</v>
      </c>
      <c r="M19" s="140">
        <f t="shared" si="2"/>
        <v>30.8</v>
      </c>
      <c r="N19" s="154" t="s">
        <v>32</v>
      </c>
      <c r="O19" s="110">
        <v>30.8</v>
      </c>
      <c r="P19" s="134">
        <v>30.8</v>
      </c>
      <c r="Q19" s="245">
        <v>43041</v>
      </c>
      <c r="R19" s="110">
        <v>15.4</v>
      </c>
      <c r="S19" s="110">
        <v>15.4</v>
      </c>
      <c r="T19" s="134">
        <f t="shared" si="3"/>
        <v>154</v>
      </c>
      <c r="U19" s="111"/>
      <c r="V19" s="110"/>
      <c r="W19" s="140"/>
      <c r="X19" s="174"/>
      <c r="Y19" s="153"/>
      <c r="Z19" s="153"/>
      <c r="AA19" s="180"/>
      <c r="AB19" s="184"/>
      <c r="AC19" s="175"/>
      <c r="AD19" s="161">
        <f t="shared" si="4"/>
        <v>0</v>
      </c>
      <c r="AE19" s="194">
        <f t="shared" si="5"/>
        <v>0</v>
      </c>
      <c r="AF19" s="95">
        <f t="shared" si="6"/>
        <v>0</v>
      </c>
      <c r="AG19" s="200">
        <f t="shared" si="7"/>
        <v>0</v>
      </c>
      <c r="AH19" s="262"/>
      <c r="AI19" s="263"/>
      <c r="AJ19" s="264">
        <f t="shared" si="8"/>
        <v>0</v>
      </c>
      <c r="AK19" s="109" t="s">
        <v>92</v>
      </c>
      <c r="AL19" s="108" t="s">
        <v>93</v>
      </c>
      <c r="AM19" s="100" t="s">
        <v>94</v>
      </c>
    </row>
    <row r="20" spans="1:39" s="92" customFormat="1" ht="30" customHeight="1">
      <c r="A20" s="113">
        <v>13</v>
      </c>
      <c r="B20" s="32" t="s">
        <v>95</v>
      </c>
      <c r="C20" s="32" t="s">
        <v>96</v>
      </c>
      <c r="D20" s="32" t="s">
        <v>97</v>
      </c>
      <c r="E20" s="122" t="s">
        <v>98</v>
      </c>
      <c r="F20" s="128">
        <v>1479</v>
      </c>
      <c r="G20" s="110">
        <v>369.5</v>
      </c>
      <c r="H20" s="110">
        <v>369.5</v>
      </c>
      <c r="I20" s="134">
        <f t="shared" si="0"/>
        <v>739</v>
      </c>
      <c r="J20" s="203" t="s">
        <v>31</v>
      </c>
      <c r="K20" s="245">
        <v>42340</v>
      </c>
      <c r="L20" s="110">
        <f t="shared" si="1"/>
        <v>147.8</v>
      </c>
      <c r="M20" s="140">
        <f t="shared" si="2"/>
        <v>147.8</v>
      </c>
      <c r="N20" s="250"/>
      <c r="O20" s="251"/>
      <c r="P20" s="252"/>
      <c r="Q20" s="245">
        <v>42917</v>
      </c>
      <c r="R20" s="247">
        <v>221.7</v>
      </c>
      <c r="S20" s="247">
        <v>221.7</v>
      </c>
      <c r="T20" s="134">
        <f t="shared" si="3"/>
        <v>739</v>
      </c>
      <c r="U20" s="111"/>
      <c r="V20" s="110"/>
      <c r="W20" s="140"/>
      <c r="X20" s="174"/>
      <c r="Y20" s="175"/>
      <c r="Z20" s="175"/>
      <c r="AA20" s="180"/>
      <c r="AB20" s="184"/>
      <c r="AC20" s="175"/>
      <c r="AD20" s="161">
        <f t="shared" si="4"/>
        <v>0</v>
      </c>
      <c r="AE20" s="194">
        <f t="shared" si="5"/>
        <v>0</v>
      </c>
      <c r="AF20" s="95">
        <f t="shared" si="6"/>
        <v>0</v>
      </c>
      <c r="AG20" s="200">
        <f t="shared" si="7"/>
        <v>0</v>
      </c>
      <c r="AH20" s="262"/>
      <c r="AI20" s="263"/>
      <c r="AJ20" s="264">
        <f t="shared" si="8"/>
        <v>0</v>
      </c>
      <c r="AK20" s="109" t="s">
        <v>99</v>
      </c>
      <c r="AL20" s="108" t="s">
        <v>100</v>
      </c>
      <c r="AM20" s="100" t="s">
        <v>101</v>
      </c>
    </row>
    <row r="21" spans="1:39" s="92" customFormat="1" ht="30" customHeight="1">
      <c r="A21" s="113">
        <v>14</v>
      </c>
      <c r="B21" s="32" t="s">
        <v>102</v>
      </c>
      <c r="C21" s="32" t="s">
        <v>103</v>
      </c>
      <c r="D21" s="32" t="s">
        <v>104</v>
      </c>
      <c r="E21" s="122" t="s">
        <v>105</v>
      </c>
      <c r="F21" s="128">
        <v>1588.1</v>
      </c>
      <c r="G21" s="129">
        <v>397</v>
      </c>
      <c r="H21" s="129">
        <v>397</v>
      </c>
      <c r="I21" s="134">
        <f t="shared" si="0"/>
        <v>794</v>
      </c>
      <c r="J21" s="203" t="s">
        <v>31</v>
      </c>
      <c r="K21" s="245">
        <v>42341</v>
      </c>
      <c r="L21" s="110">
        <f t="shared" si="1"/>
        <v>158.8</v>
      </c>
      <c r="M21" s="140">
        <f t="shared" si="2"/>
        <v>158.8</v>
      </c>
      <c r="N21" s="245">
        <v>42917</v>
      </c>
      <c r="O21" s="110">
        <v>158.8</v>
      </c>
      <c r="P21" s="134">
        <v>158.8</v>
      </c>
      <c r="Q21" s="245">
        <v>43041</v>
      </c>
      <c r="R21" s="110">
        <v>79.4</v>
      </c>
      <c r="S21" s="110">
        <v>79.4</v>
      </c>
      <c r="T21" s="134">
        <f t="shared" si="3"/>
        <v>794</v>
      </c>
      <c r="U21" s="44"/>
      <c r="V21" s="7"/>
      <c r="W21" s="141"/>
      <c r="X21" s="174"/>
      <c r="Y21" s="31"/>
      <c r="Z21" s="31"/>
      <c r="AA21" s="180"/>
      <c r="AB21" s="184"/>
      <c r="AC21" s="175"/>
      <c r="AD21" s="161">
        <f t="shared" si="4"/>
        <v>0</v>
      </c>
      <c r="AE21" s="194">
        <f t="shared" si="5"/>
        <v>0</v>
      </c>
      <c r="AF21" s="95">
        <f t="shared" si="6"/>
        <v>0</v>
      </c>
      <c r="AG21" s="200">
        <f t="shared" si="7"/>
        <v>0</v>
      </c>
      <c r="AH21" s="262"/>
      <c r="AI21" s="263"/>
      <c r="AJ21" s="264">
        <f t="shared" si="8"/>
        <v>0</v>
      </c>
      <c r="AK21" s="109" t="s">
        <v>106</v>
      </c>
      <c r="AL21" s="108" t="s">
        <v>54</v>
      </c>
      <c r="AM21" s="100" t="s">
        <v>55</v>
      </c>
    </row>
    <row r="22" spans="1:39" s="92" customFormat="1" ht="30" customHeight="1">
      <c r="A22" s="113">
        <v>15</v>
      </c>
      <c r="B22" s="32" t="s">
        <v>107</v>
      </c>
      <c r="C22" s="32" t="s">
        <v>108</v>
      </c>
      <c r="D22" s="32" t="s">
        <v>109</v>
      </c>
      <c r="E22" s="122" t="s">
        <v>110</v>
      </c>
      <c r="F22" s="128">
        <v>400</v>
      </c>
      <c r="G22" s="110">
        <v>100</v>
      </c>
      <c r="H22" s="110">
        <v>100</v>
      </c>
      <c r="I22" s="134">
        <f t="shared" si="0"/>
        <v>200</v>
      </c>
      <c r="J22" s="203" t="s">
        <v>31</v>
      </c>
      <c r="K22" s="245">
        <v>42342</v>
      </c>
      <c r="L22" s="110">
        <f t="shared" si="1"/>
        <v>40</v>
      </c>
      <c r="M22" s="140">
        <f t="shared" si="2"/>
        <v>40</v>
      </c>
      <c r="N22" s="154" t="s">
        <v>32</v>
      </c>
      <c r="O22" s="110">
        <v>40</v>
      </c>
      <c r="P22" s="134">
        <v>40</v>
      </c>
      <c r="Q22" s="245">
        <v>42917</v>
      </c>
      <c r="R22" s="247">
        <v>20</v>
      </c>
      <c r="S22" s="247">
        <v>20</v>
      </c>
      <c r="T22" s="134">
        <f t="shared" si="3"/>
        <v>200</v>
      </c>
      <c r="U22" s="111"/>
      <c r="V22" s="110"/>
      <c r="W22" s="140"/>
      <c r="X22" s="174"/>
      <c r="Y22" s="153"/>
      <c r="Z22" s="153"/>
      <c r="AA22" s="180"/>
      <c r="AB22" s="184"/>
      <c r="AC22" s="175"/>
      <c r="AD22" s="161">
        <f t="shared" si="4"/>
        <v>0</v>
      </c>
      <c r="AE22" s="194">
        <f t="shared" si="5"/>
        <v>0</v>
      </c>
      <c r="AF22" s="95">
        <f t="shared" si="6"/>
        <v>0</v>
      </c>
      <c r="AG22" s="200">
        <f t="shared" si="7"/>
        <v>0</v>
      </c>
      <c r="AH22" s="262"/>
      <c r="AI22" s="263"/>
      <c r="AJ22" s="264">
        <f t="shared" si="8"/>
        <v>0</v>
      </c>
      <c r="AK22" s="109" t="s">
        <v>111</v>
      </c>
      <c r="AL22" s="108" t="s">
        <v>112</v>
      </c>
      <c r="AM22" s="100" t="s">
        <v>113</v>
      </c>
    </row>
    <row r="23" spans="1:39" s="92" customFormat="1" ht="30" customHeight="1">
      <c r="A23" s="113">
        <v>16</v>
      </c>
      <c r="B23" s="32" t="s">
        <v>114</v>
      </c>
      <c r="C23" s="32" t="s">
        <v>115</v>
      </c>
      <c r="D23" s="32" t="s">
        <v>116</v>
      </c>
      <c r="E23" s="122" t="s">
        <v>117</v>
      </c>
      <c r="F23" s="128">
        <v>466.35</v>
      </c>
      <c r="G23" s="110">
        <v>116.5</v>
      </c>
      <c r="H23" s="110">
        <v>116.5</v>
      </c>
      <c r="I23" s="134">
        <f t="shared" si="0"/>
        <v>233</v>
      </c>
      <c r="J23" s="203" t="s">
        <v>31</v>
      </c>
      <c r="K23" s="245">
        <v>42343</v>
      </c>
      <c r="L23" s="110">
        <f t="shared" si="1"/>
        <v>46.6</v>
      </c>
      <c r="M23" s="140">
        <f t="shared" si="2"/>
        <v>46.6</v>
      </c>
      <c r="N23" s="154" t="s">
        <v>32</v>
      </c>
      <c r="O23" s="110">
        <v>46.6</v>
      </c>
      <c r="P23" s="134">
        <v>46.6</v>
      </c>
      <c r="Q23" s="245">
        <v>42917</v>
      </c>
      <c r="R23" s="110">
        <v>23.3</v>
      </c>
      <c r="S23" s="110">
        <v>23.3</v>
      </c>
      <c r="T23" s="134">
        <f t="shared" si="3"/>
        <v>233.00000000000003</v>
      </c>
      <c r="U23" s="111"/>
      <c r="V23" s="110"/>
      <c r="W23" s="140"/>
      <c r="X23" s="174"/>
      <c r="Y23" s="153"/>
      <c r="Z23" s="153"/>
      <c r="AA23" s="180"/>
      <c r="AB23" s="184"/>
      <c r="AC23" s="175"/>
      <c r="AD23" s="161">
        <f t="shared" si="4"/>
        <v>0</v>
      </c>
      <c r="AE23" s="194">
        <f t="shared" si="5"/>
        <v>0</v>
      </c>
      <c r="AF23" s="95">
        <f t="shared" si="6"/>
        <v>0</v>
      </c>
      <c r="AG23" s="200">
        <f t="shared" si="7"/>
        <v>0</v>
      </c>
      <c r="AH23" s="262"/>
      <c r="AI23" s="263"/>
      <c r="AJ23" s="264">
        <f t="shared" si="8"/>
        <v>0</v>
      </c>
      <c r="AK23" s="109" t="s">
        <v>118</v>
      </c>
      <c r="AL23" s="108" t="s">
        <v>35</v>
      </c>
      <c r="AM23" s="100" t="s">
        <v>36</v>
      </c>
    </row>
    <row r="24" spans="1:39" s="92" customFormat="1" ht="30" customHeight="1">
      <c r="A24" s="113">
        <v>17</v>
      </c>
      <c r="B24" s="32" t="s">
        <v>27</v>
      </c>
      <c r="C24" s="32" t="s">
        <v>119</v>
      </c>
      <c r="D24" s="32" t="s">
        <v>29</v>
      </c>
      <c r="E24" s="122" t="s">
        <v>86</v>
      </c>
      <c r="F24" s="128">
        <v>643.6</v>
      </c>
      <c r="G24" s="110">
        <v>160.5</v>
      </c>
      <c r="H24" s="110">
        <v>160.5</v>
      </c>
      <c r="I24" s="134">
        <f t="shared" si="0"/>
        <v>321</v>
      </c>
      <c r="J24" s="203" t="s">
        <v>31</v>
      </c>
      <c r="K24" s="245">
        <v>42344</v>
      </c>
      <c r="L24" s="110">
        <f t="shared" si="1"/>
        <v>64.2</v>
      </c>
      <c r="M24" s="140">
        <f t="shared" si="2"/>
        <v>64.2</v>
      </c>
      <c r="N24" s="246"/>
      <c r="O24" s="247"/>
      <c r="P24" s="248"/>
      <c r="Q24" s="245">
        <v>42917</v>
      </c>
      <c r="R24" s="247">
        <v>96.3</v>
      </c>
      <c r="S24" s="247">
        <v>96.3</v>
      </c>
      <c r="T24" s="134">
        <f t="shared" si="3"/>
        <v>321</v>
      </c>
      <c r="U24" s="111"/>
      <c r="V24" s="110"/>
      <c r="W24" s="140"/>
      <c r="X24" s="174"/>
      <c r="Y24" s="153"/>
      <c r="Z24" s="153"/>
      <c r="AA24" s="180"/>
      <c r="AB24" s="184"/>
      <c r="AC24" s="175"/>
      <c r="AD24" s="161">
        <f t="shared" si="4"/>
        <v>0</v>
      </c>
      <c r="AE24" s="194">
        <f t="shared" si="5"/>
        <v>0</v>
      </c>
      <c r="AF24" s="95">
        <f t="shared" si="6"/>
        <v>0</v>
      </c>
      <c r="AG24" s="200">
        <f t="shared" si="7"/>
        <v>0</v>
      </c>
      <c r="AH24" s="262"/>
      <c r="AI24" s="263"/>
      <c r="AJ24" s="264">
        <f t="shared" si="8"/>
        <v>0</v>
      </c>
      <c r="AK24" s="109" t="s">
        <v>120</v>
      </c>
      <c r="AL24" s="108" t="s">
        <v>35</v>
      </c>
      <c r="AM24" s="100" t="s">
        <v>36</v>
      </c>
    </row>
    <row r="25" spans="1:39" s="92" customFormat="1" ht="30" customHeight="1">
      <c r="A25" s="113">
        <v>18</v>
      </c>
      <c r="B25" s="32" t="s">
        <v>121</v>
      </c>
      <c r="C25" s="32" t="s">
        <v>122</v>
      </c>
      <c r="D25" s="32" t="s">
        <v>123</v>
      </c>
      <c r="E25" s="122" t="s">
        <v>124</v>
      </c>
      <c r="F25" s="128">
        <v>523</v>
      </c>
      <c r="G25" s="110">
        <v>130</v>
      </c>
      <c r="H25" s="110">
        <v>130</v>
      </c>
      <c r="I25" s="134">
        <f t="shared" si="0"/>
        <v>260</v>
      </c>
      <c r="J25" s="203" t="s">
        <v>31</v>
      </c>
      <c r="K25" s="245">
        <v>42345</v>
      </c>
      <c r="L25" s="110">
        <f t="shared" si="1"/>
        <v>52</v>
      </c>
      <c r="M25" s="140">
        <f t="shared" si="2"/>
        <v>52</v>
      </c>
      <c r="N25" s="246"/>
      <c r="O25" s="247"/>
      <c r="P25" s="248"/>
      <c r="Q25" s="245">
        <v>42917</v>
      </c>
      <c r="R25" s="247">
        <v>78</v>
      </c>
      <c r="S25" s="247">
        <v>78</v>
      </c>
      <c r="T25" s="134">
        <f t="shared" si="3"/>
        <v>260</v>
      </c>
      <c r="U25" s="111"/>
      <c r="V25" s="110"/>
      <c r="W25" s="140"/>
      <c r="X25" s="174"/>
      <c r="Y25" s="153"/>
      <c r="Z25" s="153"/>
      <c r="AA25" s="180"/>
      <c r="AB25" s="184"/>
      <c r="AC25" s="175"/>
      <c r="AD25" s="161">
        <f t="shared" si="4"/>
        <v>0</v>
      </c>
      <c r="AE25" s="194">
        <f t="shared" si="5"/>
        <v>0</v>
      </c>
      <c r="AF25" s="95">
        <f t="shared" si="6"/>
        <v>0</v>
      </c>
      <c r="AG25" s="200">
        <f t="shared" si="7"/>
        <v>0</v>
      </c>
      <c r="AH25" s="262"/>
      <c r="AI25" s="263"/>
      <c r="AJ25" s="264">
        <f t="shared" si="8"/>
        <v>0</v>
      </c>
      <c r="AK25" s="109" t="s">
        <v>125</v>
      </c>
      <c r="AL25" s="108" t="s">
        <v>35</v>
      </c>
      <c r="AM25" s="100" t="s">
        <v>36</v>
      </c>
    </row>
    <row r="26" spans="1:39" s="92" customFormat="1" ht="30" customHeight="1">
      <c r="A26" s="113">
        <v>19</v>
      </c>
      <c r="B26" s="32" t="s">
        <v>126</v>
      </c>
      <c r="C26" s="32" t="s">
        <v>127</v>
      </c>
      <c r="D26" s="32" t="s">
        <v>128</v>
      </c>
      <c r="E26" s="122" t="s">
        <v>129</v>
      </c>
      <c r="F26" s="128">
        <v>1156.4</v>
      </c>
      <c r="G26" s="110">
        <v>289</v>
      </c>
      <c r="H26" s="110">
        <v>289</v>
      </c>
      <c r="I26" s="134">
        <f t="shared" si="0"/>
        <v>578</v>
      </c>
      <c r="J26" s="203" t="s">
        <v>31</v>
      </c>
      <c r="K26" s="245">
        <v>42346</v>
      </c>
      <c r="L26" s="110">
        <f t="shared" si="1"/>
        <v>115.60000000000001</v>
      </c>
      <c r="M26" s="140">
        <f t="shared" si="2"/>
        <v>115.60000000000001</v>
      </c>
      <c r="N26" s="245">
        <v>42917</v>
      </c>
      <c r="O26" s="251">
        <v>115.6</v>
      </c>
      <c r="P26" s="252">
        <v>115.6</v>
      </c>
      <c r="Q26" s="245">
        <v>43040</v>
      </c>
      <c r="R26" s="247">
        <v>57.8</v>
      </c>
      <c r="S26" s="247">
        <v>57.8</v>
      </c>
      <c r="T26" s="134">
        <f t="shared" si="3"/>
        <v>577.9999999999999</v>
      </c>
      <c r="U26" s="111"/>
      <c r="V26" s="110"/>
      <c r="W26" s="140"/>
      <c r="X26" s="174"/>
      <c r="Y26" s="175"/>
      <c r="Z26" s="175"/>
      <c r="AA26" s="180"/>
      <c r="AB26" s="184"/>
      <c r="AC26" s="175"/>
      <c r="AD26" s="161">
        <f t="shared" si="4"/>
        <v>0</v>
      </c>
      <c r="AE26" s="194">
        <f t="shared" si="5"/>
        <v>0</v>
      </c>
      <c r="AF26" s="95">
        <f t="shared" si="6"/>
        <v>0</v>
      </c>
      <c r="AG26" s="200">
        <f t="shared" si="7"/>
        <v>0</v>
      </c>
      <c r="AH26" s="262"/>
      <c r="AI26" s="263"/>
      <c r="AJ26" s="264">
        <f t="shared" si="8"/>
        <v>0</v>
      </c>
      <c r="AK26" s="109" t="s">
        <v>130</v>
      </c>
      <c r="AL26" s="108" t="s">
        <v>35</v>
      </c>
      <c r="AM26" s="100" t="s">
        <v>36</v>
      </c>
    </row>
    <row r="27" spans="1:39" s="92" customFormat="1" ht="30" customHeight="1">
      <c r="A27" s="114">
        <v>20</v>
      </c>
      <c r="B27" s="32" t="s">
        <v>303</v>
      </c>
      <c r="C27" s="112" t="s">
        <v>304</v>
      </c>
      <c r="D27" s="32" t="s">
        <v>133</v>
      </c>
      <c r="E27" s="122" t="s">
        <v>134</v>
      </c>
      <c r="F27" s="128">
        <v>609.6</v>
      </c>
      <c r="G27" s="110">
        <v>150</v>
      </c>
      <c r="H27" s="110">
        <v>150</v>
      </c>
      <c r="I27" s="134">
        <f t="shared" si="0"/>
        <v>300</v>
      </c>
      <c r="J27" s="203" t="s">
        <v>31</v>
      </c>
      <c r="K27" s="245"/>
      <c r="L27" s="110"/>
      <c r="M27" s="140"/>
      <c r="N27" s="246"/>
      <c r="O27" s="247"/>
      <c r="P27" s="248"/>
      <c r="Q27" s="245"/>
      <c r="R27" s="247"/>
      <c r="S27" s="247"/>
      <c r="T27" s="134">
        <f t="shared" si="3"/>
        <v>0</v>
      </c>
      <c r="U27" s="104"/>
      <c r="V27" s="103"/>
      <c r="W27" s="143"/>
      <c r="X27" s="174"/>
      <c r="Y27" s="173"/>
      <c r="Z27" s="173"/>
      <c r="AA27" s="180"/>
      <c r="AB27" s="184">
        <v>150</v>
      </c>
      <c r="AC27" s="175">
        <v>150</v>
      </c>
      <c r="AD27" s="161">
        <f t="shared" si="4"/>
        <v>300</v>
      </c>
      <c r="AE27" s="194">
        <v>150</v>
      </c>
      <c r="AF27" s="95">
        <v>150</v>
      </c>
      <c r="AG27" s="200">
        <f t="shared" si="7"/>
        <v>300</v>
      </c>
      <c r="AH27" s="262"/>
      <c r="AI27" s="263"/>
      <c r="AJ27" s="264"/>
      <c r="AK27" s="109" t="s">
        <v>135</v>
      </c>
      <c r="AL27" s="108" t="s">
        <v>136</v>
      </c>
      <c r="AM27" s="100" t="s">
        <v>137</v>
      </c>
    </row>
    <row r="28" spans="1:39" s="92" customFormat="1" ht="30" customHeight="1">
      <c r="A28" s="113">
        <v>21</v>
      </c>
      <c r="B28" s="32" t="s">
        <v>305</v>
      </c>
      <c r="C28" s="32" t="s">
        <v>306</v>
      </c>
      <c r="D28" s="32" t="s">
        <v>140</v>
      </c>
      <c r="E28" s="122" t="s">
        <v>141</v>
      </c>
      <c r="F28" s="128">
        <v>448.53</v>
      </c>
      <c r="G28" s="110">
        <v>112</v>
      </c>
      <c r="H28" s="110">
        <v>112</v>
      </c>
      <c r="I28" s="134">
        <f t="shared" si="0"/>
        <v>224</v>
      </c>
      <c r="J28" s="203" t="s">
        <v>31</v>
      </c>
      <c r="K28" s="245">
        <v>42348</v>
      </c>
      <c r="L28" s="110">
        <f t="shared" si="1"/>
        <v>44.800000000000004</v>
      </c>
      <c r="M28" s="140">
        <f t="shared" si="2"/>
        <v>44.800000000000004</v>
      </c>
      <c r="N28" s="154" t="s">
        <v>32</v>
      </c>
      <c r="O28" s="110">
        <v>44.8</v>
      </c>
      <c r="P28" s="134">
        <v>44.8</v>
      </c>
      <c r="Q28" s="249"/>
      <c r="R28" s="247"/>
      <c r="S28" s="247"/>
      <c r="T28" s="134">
        <f t="shared" si="3"/>
        <v>179.2</v>
      </c>
      <c r="U28" s="111"/>
      <c r="V28" s="110"/>
      <c r="W28" s="140"/>
      <c r="X28" s="174"/>
      <c r="Y28" s="153"/>
      <c r="Z28" s="153"/>
      <c r="AA28" s="180"/>
      <c r="AB28" s="184">
        <f>G28*0.2</f>
        <v>22.400000000000002</v>
      </c>
      <c r="AC28" s="175">
        <f>H28*0.2</f>
        <v>22.400000000000002</v>
      </c>
      <c r="AD28" s="161">
        <f t="shared" si="4"/>
        <v>44.800000000000004</v>
      </c>
      <c r="AE28" s="194">
        <f t="shared" si="5"/>
        <v>22.400000000000002</v>
      </c>
      <c r="AF28" s="95">
        <f t="shared" si="6"/>
        <v>22.400000000000002</v>
      </c>
      <c r="AG28" s="200">
        <f t="shared" si="7"/>
        <v>44.800000000000004</v>
      </c>
      <c r="AH28" s="262"/>
      <c r="AI28" s="263"/>
      <c r="AJ28" s="264">
        <f t="shared" si="8"/>
        <v>0</v>
      </c>
      <c r="AK28" s="109" t="s">
        <v>142</v>
      </c>
      <c r="AL28" s="108" t="s">
        <v>143</v>
      </c>
      <c r="AM28" s="100" t="s">
        <v>144</v>
      </c>
    </row>
    <row r="29" spans="1:39" s="92" customFormat="1" ht="30" customHeight="1">
      <c r="A29" s="113">
        <v>22</v>
      </c>
      <c r="B29" s="32" t="s">
        <v>145</v>
      </c>
      <c r="C29" s="32" t="s">
        <v>146</v>
      </c>
      <c r="D29" s="32" t="s">
        <v>147</v>
      </c>
      <c r="E29" s="122" t="s">
        <v>148</v>
      </c>
      <c r="F29" s="128">
        <v>1447.6</v>
      </c>
      <c r="G29" s="110">
        <v>361.5</v>
      </c>
      <c r="H29" s="110">
        <v>361.5</v>
      </c>
      <c r="I29" s="134">
        <f t="shared" si="0"/>
        <v>723</v>
      </c>
      <c r="J29" s="203" t="s">
        <v>31</v>
      </c>
      <c r="K29" s="245">
        <v>42349</v>
      </c>
      <c r="L29" s="110">
        <f t="shared" si="1"/>
        <v>144.6</v>
      </c>
      <c r="M29" s="140">
        <f t="shared" si="2"/>
        <v>144.6</v>
      </c>
      <c r="N29" s="245">
        <v>42917</v>
      </c>
      <c r="O29" s="247">
        <v>144.6</v>
      </c>
      <c r="P29" s="248">
        <v>144.6</v>
      </c>
      <c r="Q29" s="245">
        <v>43221</v>
      </c>
      <c r="R29" s="247">
        <v>72.3</v>
      </c>
      <c r="S29" s="247">
        <v>72.3</v>
      </c>
      <c r="T29" s="134">
        <f t="shared" si="3"/>
        <v>722.9999999999999</v>
      </c>
      <c r="U29" s="111"/>
      <c r="V29" s="110"/>
      <c r="W29" s="140"/>
      <c r="X29" s="174"/>
      <c r="Y29" s="153"/>
      <c r="Z29" s="153"/>
      <c r="AA29" s="180"/>
      <c r="AB29" s="184"/>
      <c r="AC29" s="175"/>
      <c r="AD29" s="161">
        <f t="shared" si="4"/>
        <v>0</v>
      </c>
      <c r="AE29" s="194">
        <f t="shared" si="5"/>
        <v>0</v>
      </c>
      <c r="AF29" s="95">
        <f t="shared" si="6"/>
        <v>0</v>
      </c>
      <c r="AG29" s="200">
        <f t="shared" si="7"/>
        <v>0</v>
      </c>
      <c r="AH29" s="262">
        <v>72.3</v>
      </c>
      <c r="AI29" s="263">
        <v>72.3</v>
      </c>
      <c r="AJ29" s="264">
        <f t="shared" si="8"/>
        <v>144.6</v>
      </c>
      <c r="AK29" s="109" t="s">
        <v>149</v>
      </c>
      <c r="AL29" s="108" t="s">
        <v>150</v>
      </c>
      <c r="AM29" s="100" t="s">
        <v>151</v>
      </c>
    </row>
    <row r="30" spans="1:39" s="92" customFormat="1" ht="30" customHeight="1">
      <c r="A30" s="113">
        <v>23</v>
      </c>
      <c r="B30" s="32" t="s">
        <v>152</v>
      </c>
      <c r="C30" s="32" t="s">
        <v>153</v>
      </c>
      <c r="D30" s="32" t="s">
        <v>154</v>
      </c>
      <c r="E30" s="122" t="s">
        <v>155</v>
      </c>
      <c r="F30" s="128">
        <v>834</v>
      </c>
      <c r="G30" s="110">
        <v>200</v>
      </c>
      <c r="H30" s="110">
        <v>200</v>
      </c>
      <c r="I30" s="134">
        <f t="shared" si="0"/>
        <v>400</v>
      </c>
      <c r="J30" s="203" t="s">
        <v>31</v>
      </c>
      <c r="K30" s="245">
        <v>42350</v>
      </c>
      <c r="L30" s="110">
        <f t="shared" si="1"/>
        <v>80</v>
      </c>
      <c r="M30" s="140">
        <f t="shared" si="2"/>
        <v>80</v>
      </c>
      <c r="N30" s="154" t="s">
        <v>32</v>
      </c>
      <c r="O30" s="110">
        <v>80</v>
      </c>
      <c r="P30" s="134">
        <v>80</v>
      </c>
      <c r="Q30" s="245">
        <v>42917</v>
      </c>
      <c r="R30" s="247">
        <v>40</v>
      </c>
      <c r="S30" s="247">
        <v>40</v>
      </c>
      <c r="T30" s="134">
        <f t="shared" si="3"/>
        <v>400</v>
      </c>
      <c r="U30" s="111"/>
      <c r="V30" s="110"/>
      <c r="W30" s="140"/>
      <c r="X30" s="174"/>
      <c r="Y30" s="153"/>
      <c r="Z30" s="153"/>
      <c r="AA30" s="180"/>
      <c r="AB30" s="184"/>
      <c r="AC30" s="175"/>
      <c r="AD30" s="161">
        <f t="shared" si="4"/>
        <v>0</v>
      </c>
      <c r="AE30" s="194">
        <f t="shared" si="5"/>
        <v>0</v>
      </c>
      <c r="AF30" s="95">
        <f t="shared" si="6"/>
        <v>0</v>
      </c>
      <c r="AG30" s="200">
        <f t="shared" si="7"/>
        <v>0</v>
      </c>
      <c r="AH30" s="262"/>
      <c r="AI30" s="263"/>
      <c r="AJ30" s="264">
        <f t="shared" si="8"/>
        <v>0</v>
      </c>
      <c r="AK30" s="109" t="s">
        <v>156</v>
      </c>
      <c r="AL30" s="108" t="s">
        <v>35</v>
      </c>
      <c r="AM30" s="100" t="s">
        <v>36</v>
      </c>
    </row>
    <row r="31" spans="1:39" s="92" customFormat="1" ht="30" customHeight="1">
      <c r="A31" s="113">
        <v>24</v>
      </c>
      <c r="B31" s="205" t="s">
        <v>285</v>
      </c>
      <c r="C31" s="32" t="s">
        <v>158</v>
      </c>
      <c r="D31" s="32" t="s">
        <v>159</v>
      </c>
      <c r="E31" s="122" t="s">
        <v>160</v>
      </c>
      <c r="F31" s="128">
        <v>624.1</v>
      </c>
      <c r="G31" s="110">
        <v>150</v>
      </c>
      <c r="H31" s="110">
        <v>150</v>
      </c>
      <c r="I31" s="134">
        <f t="shared" si="0"/>
        <v>300</v>
      </c>
      <c r="J31" s="203" t="s">
        <v>31</v>
      </c>
      <c r="K31" s="245">
        <v>42351</v>
      </c>
      <c r="L31" s="110">
        <f t="shared" si="1"/>
        <v>60</v>
      </c>
      <c r="M31" s="140">
        <f t="shared" si="2"/>
        <v>60</v>
      </c>
      <c r="N31" s="245">
        <v>42917</v>
      </c>
      <c r="O31" s="110">
        <v>60</v>
      </c>
      <c r="P31" s="134">
        <v>60</v>
      </c>
      <c r="Q31" s="245">
        <v>43040</v>
      </c>
      <c r="R31" s="110">
        <v>30</v>
      </c>
      <c r="S31" s="110">
        <v>30</v>
      </c>
      <c r="T31" s="134">
        <f t="shared" si="3"/>
        <v>300</v>
      </c>
      <c r="U31" s="111"/>
      <c r="V31" s="110"/>
      <c r="W31" s="140"/>
      <c r="X31" s="174"/>
      <c r="Y31" s="153"/>
      <c r="Z31" s="153"/>
      <c r="AA31" s="180"/>
      <c r="AB31" s="184"/>
      <c r="AC31" s="175"/>
      <c r="AD31" s="161">
        <f t="shared" si="4"/>
        <v>0</v>
      </c>
      <c r="AE31" s="194">
        <f t="shared" si="5"/>
        <v>0</v>
      </c>
      <c r="AF31" s="95">
        <f t="shared" si="6"/>
        <v>0</v>
      </c>
      <c r="AG31" s="200">
        <f t="shared" si="7"/>
        <v>0</v>
      </c>
      <c r="AH31" s="262"/>
      <c r="AI31" s="263"/>
      <c r="AJ31" s="264">
        <f t="shared" si="8"/>
        <v>0</v>
      </c>
      <c r="AK31" s="109" t="s">
        <v>161</v>
      </c>
      <c r="AL31" s="108" t="s">
        <v>54</v>
      </c>
      <c r="AM31" s="100" t="s">
        <v>55</v>
      </c>
    </row>
    <row r="32" spans="1:39" s="92" customFormat="1" ht="30" customHeight="1">
      <c r="A32" s="113">
        <v>25</v>
      </c>
      <c r="B32" s="32" t="s">
        <v>298</v>
      </c>
      <c r="C32" s="32" t="s">
        <v>163</v>
      </c>
      <c r="D32" s="112" t="s">
        <v>164</v>
      </c>
      <c r="E32" s="122" t="s">
        <v>165</v>
      </c>
      <c r="F32" s="128">
        <v>602.61</v>
      </c>
      <c r="G32" s="110">
        <v>150</v>
      </c>
      <c r="H32" s="110">
        <v>150</v>
      </c>
      <c r="I32" s="134">
        <f t="shared" si="0"/>
        <v>300</v>
      </c>
      <c r="J32" s="203" t="s">
        <v>31</v>
      </c>
      <c r="K32" s="245">
        <v>42352</v>
      </c>
      <c r="L32" s="110">
        <f t="shared" si="1"/>
        <v>60</v>
      </c>
      <c r="M32" s="140">
        <f t="shared" si="2"/>
        <v>60</v>
      </c>
      <c r="N32" s="154" t="s">
        <v>32</v>
      </c>
      <c r="O32" s="110">
        <v>60</v>
      </c>
      <c r="P32" s="134">
        <v>60</v>
      </c>
      <c r="Q32" s="245">
        <v>42917</v>
      </c>
      <c r="R32" s="247">
        <v>30</v>
      </c>
      <c r="S32" s="247">
        <v>30</v>
      </c>
      <c r="T32" s="134">
        <f t="shared" si="3"/>
        <v>300</v>
      </c>
      <c r="U32" s="111"/>
      <c r="V32" s="110"/>
      <c r="W32" s="140"/>
      <c r="X32" s="174"/>
      <c r="Y32" s="153"/>
      <c r="Z32" s="153"/>
      <c r="AA32" s="180"/>
      <c r="AB32" s="184"/>
      <c r="AC32" s="175"/>
      <c r="AD32" s="161">
        <f t="shared" si="4"/>
        <v>0</v>
      </c>
      <c r="AE32" s="194">
        <f t="shared" si="5"/>
        <v>0</v>
      </c>
      <c r="AF32" s="95">
        <f t="shared" si="6"/>
        <v>0</v>
      </c>
      <c r="AG32" s="200">
        <f t="shared" si="7"/>
        <v>0</v>
      </c>
      <c r="AH32" s="262"/>
      <c r="AI32" s="263"/>
      <c r="AJ32" s="264">
        <f t="shared" si="8"/>
        <v>0</v>
      </c>
      <c r="AK32" s="109" t="s">
        <v>166</v>
      </c>
      <c r="AL32" s="108" t="s">
        <v>35</v>
      </c>
      <c r="AM32" s="100" t="s">
        <v>36</v>
      </c>
    </row>
    <row r="33" spans="1:39" s="92" customFormat="1" ht="28.5" customHeight="1" thickBot="1">
      <c r="A33" s="107">
        <v>26</v>
      </c>
      <c r="B33" s="106" t="s">
        <v>27</v>
      </c>
      <c r="C33" s="105" t="s">
        <v>167</v>
      </c>
      <c r="D33" s="32" t="s">
        <v>29</v>
      </c>
      <c r="E33" s="122" t="s">
        <v>86</v>
      </c>
      <c r="F33" s="128">
        <v>1034</v>
      </c>
      <c r="G33" s="110">
        <v>250</v>
      </c>
      <c r="H33" s="110">
        <v>250</v>
      </c>
      <c r="I33" s="134">
        <f t="shared" si="0"/>
        <v>500</v>
      </c>
      <c r="J33" s="203" t="s">
        <v>31</v>
      </c>
      <c r="K33" s="245">
        <v>42353</v>
      </c>
      <c r="L33" s="103">
        <f t="shared" si="1"/>
        <v>100</v>
      </c>
      <c r="M33" s="143">
        <f t="shared" si="2"/>
        <v>100</v>
      </c>
      <c r="N33" s="246"/>
      <c r="O33" s="247"/>
      <c r="P33" s="248"/>
      <c r="Q33" s="245">
        <v>42917</v>
      </c>
      <c r="R33" s="247">
        <v>150</v>
      </c>
      <c r="S33" s="247">
        <v>150</v>
      </c>
      <c r="T33" s="134">
        <f t="shared" si="3"/>
        <v>500</v>
      </c>
      <c r="U33" s="104"/>
      <c r="V33" s="103"/>
      <c r="W33" s="143"/>
      <c r="X33" s="174"/>
      <c r="Y33" s="173"/>
      <c r="Z33" s="173"/>
      <c r="AA33" s="180"/>
      <c r="AB33" s="184"/>
      <c r="AC33" s="175"/>
      <c r="AD33" s="161">
        <f t="shared" si="4"/>
        <v>0</v>
      </c>
      <c r="AE33" s="194">
        <f t="shared" si="5"/>
        <v>0</v>
      </c>
      <c r="AF33" s="95">
        <f t="shared" si="6"/>
        <v>0</v>
      </c>
      <c r="AG33" s="200">
        <f t="shared" si="7"/>
        <v>0</v>
      </c>
      <c r="AH33" s="262"/>
      <c r="AI33" s="263"/>
      <c r="AJ33" s="264">
        <f t="shared" si="8"/>
        <v>0</v>
      </c>
      <c r="AK33" s="102" t="s">
        <v>168</v>
      </c>
      <c r="AL33" s="101" t="s">
        <v>61</v>
      </c>
      <c r="AM33" s="100" t="s">
        <v>62</v>
      </c>
    </row>
    <row r="34" spans="1:38" s="92" customFormat="1" ht="30" customHeight="1" thickBot="1">
      <c r="A34" s="99">
        <v>27</v>
      </c>
      <c r="B34" s="98" t="s">
        <v>27</v>
      </c>
      <c r="C34" s="98" t="s">
        <v>169</v>
      </c>
      <c r="D34" s="32" t="s">
        <v>29</v>
      </c>
      <c r="E34" s="122" t="s">
        <v>86</v>
      </c>
      <c r="F34" s="128">
        <v>192</v>
      </c>
      <c r="G34" s="110">
        <v>48</v>
      </c>
      <c r="H34" s="110">
        <v>48</v>
      </c>
      <c r="I34" s="134">
        <f t="shared" si="0"/>
        <v>96</v>
      </c>
      <c r="J34" s="203" t="s">
        <v>170</v>
      </c>
      <c r="K34" s="137"/>
      <c r="L34" s="96"/>
      <c r="M34" s="142"/>
      <c r="N34" s="148"/>
      <c r="O34" s="147"/>
      <c r="P34" s="329"/>
      <c r="Q34" s="135">
        <v>42339</v>
      </c>
      <c r="R34" s="110">
        <v>48</v>
      </c>
      <c r="S34" s="110">
        <v>48</v>
      </c>
      <c r="T34" s="134">
        <f t="shared" si="3"/>
        <v>96</v>
      </c>
      <c r="U34" s="97"/>
      <c r="V34" s="96"/>
      <c r="W34" s="142"/>
      <c r="X34" s="172"/>
      <c r="Y34" s="171"/>
      <c r="Z34" s="171"/>
      <c r="AA34" s="180"/>
      <c r="AB34" s="188"/>
      <c r="AC34" s="187"/>
      <c r="AD34" s="193"/>
      <c r="AE34" s="194">
        <f t="shared" si="5"/>
        <v>0</v>
      </c>
      <c r="AF34" s="95">
        <f t="shared" si="6"/>
        <v>0</v>
      </c>
      <c r="AG34" s="200">
        <f t="shared" si="7"/>
        <v>0</v>
      </c>
      <c r="AH34" s="262"/>
      <c r="AI34" s="263"/>
      <c r="AJ34" s="267"/>
      <c r="AK34" s="94" t="s">
        <v>171</v>
      </c>
      <c r="AL34" s="93" t="s">
        <v>172</v>
      </c>
    </row>
    <row r="35" spans="1:38" ht="30" customHeight="1">
      <c r="A35" s="22">
        <v>28</v>
      </c>
      <c r="B35" s="41" t="s">
        <v>80</v>
      </c>
      <c r="C35" s="42" t="s">
        <v>173</v>
      </c>
      <c r="D35" s="38" t="s">
        <v>82</v>
      </c>
      <c r="E35" s="119" t="s">
        <v>83</v>
      </c>
      <c r="F35" s="127">
        <v>200</v>
      </c>
      <c r="G35" s="110">
        <v>100</v>
      </c>
      <c r="H35" s="110">
        <v>100</v>
      </c>
      <c r="I35" s="134">
        <f t="shared" si="0"/>
        <v>200</v>
      </c>
      <c r="J35" s="203" t="s">
        <v>174</v>
      </c>
      <c r="K35" s="136"/>
      <c r="L35" s="7"/>
      <c r="M35" s="141"/>
      <c r="N35" s="148"/>
      <c r="O35" s="147"/>
      <c r="P35" s="329"/>
      <c r="Q35" s="135">
        <v>42366</v>
      </c>
      <c r="R35" s="110">
        <v>100</v>
      </c>
      <c r="S35" s="110">
        <v>100</v>
      </c>
      <c r="T35" s="134">
        <f t="shared" si="3"/>
        <v>200</v>
      </c>
      <c r="U35" s="46"/>
      <c r="V35" s="8"/>
      <c r="W35" s="168"/>
      <c r="X35" s="165"/>
      <c r="Y35" s="31"/>
      <c r="Z35" s="31"/>
      <c r="AA35" s="179"/>
      <c r="AB35" s="186"/>
      <c r="AC35" s="185"/>
      <c r="AD35" s="192"/>
      <c r="AE35" s="194">
        <f t="shared" si="5"/>
        <v>0</v>
      </c>
      <c r="AF35" s="95">
        <f t="shared" si="6"/>
        <v>0</v>
      </c>
      <c r="AG35" s="200">
        <f t="shared" si="7"/>
        <v>0</v>
      </c>
      <c r="AH35" s="262"/>
      <c r="AI35" s="263"/>
      <c r="AJ35" s="267"/>
      <c r="AK35" s="30" t="s">
        <v>175</v>
      </c>
      <c r="AL35" s="27" t="s">
        <v>176</v>
      </c>
    </row>
    <row r="36" spans="1:38" ht="30" customHeight="1">
      <c r="A36" s="21">
        <v>29</v>
      </c>
      <c r="B36" s="18" t="s">
        <v>177</v>
      </c>
      <c r="C36" s="17" t="s">
        <v>178</v>
      </c>
      <c r="D36" s="38" t="s">
        <v>179</v>
      </c>
      <c r="E36" s="119" t="s">
        <v>180</v>
      </c>
      <c r="F36" s="127">
        <v>50</v>
      </c>
      <c r="G36" s="110">
        <v>25</v>
      </c>
      <c r="H36" s="110">
        <v>25</v>
      </c>
      <c r="I36" s="134">
        <f t="shared" si="0"/>
        <v>50</v>
      </c>
      <c r="J36" s="203" t="s">
        <v>174</v>
      </c>
      <c r="K36" s="135"/>
      <c r="L36" s="110"/>
      <c r="M36" s="140"/>
      <c r="N36" s="148"/>
      <c r="O36" s="147"/>
      <c r="P36" s="329"/>
      <c r="Q36" s="135">
        <v>42367</v>
      </c>
      <c r="R36" s="110">
        <v>25</v>
      </c>
      <c r="S36" s="110">
        <v>25</v>
      </c>
      <c r="T36" s="134">
        <f t="shared" si="3"/>
        <v>50</v>
      </c>
      <c r="U36" s="43"/>
      <c r="V36" s="6"/>
      <c r="W36" s="167"/>
      <c r="X36" s="164"/>
      <c r="Y36" s="153"/>
      <c r="Z36" s="153"/>
      <c r="AA36" s="178"/>
      <c r="AB36" s="184"/>
      <c r="AC36" s="175"/>
      <c r="AD36" s="161"/>
      <c r="AE36" s="194">
        <f t="shared" si="5"/>
        <v>0</v>
      </c>
      <c r="AF36" s="95">
        <f t="shared" si="6"/>
        <v>0</v>
      </c>
      <c r="AG36" s="200">
        <f t="shared" si="7"/>
        <v>0</v>
      </c>
      <c r="AH36" s="262"/>
      <c r="AI36" s="263"/>
      <c r="AJ36" s="267"/>
      <c r="AK36" s="29" t="s">
        <v>181</v>
      </c>
      <c r="AL36" s="27" t="s">
        <v>182</v>
      </c>
    </row>
    <row r="37" spans="1:38" ht="47.25" customHeight="1">
      <c r="A37" s="22">
        <v>30</v>
      </c>
      <c r="B37" s="18" t="s">
        <v>183</v>
      </c>
      <c r="C37" s="347" t="s">
        <v>184</v>
      </c>
      <c r="D37" s="48"/>
      <c r="E37" s="119"/>
      <c r="F37" s="127">
        <v>50</v>
      </c>
      <c r="G37" s="110">
        <v>25</v>
      </c>
      <c r="H37" s="110">
        <v>25</v>
      </c>
      <c r="I37" s="134">
        <f t="shared" si="0"/>
        <v>50</v>
      </c>
      <c r="J37" s="395" t="s">
        <v>174</v>
      </c>
      <c r="K37" s="135"/>
      <c r="L37" s="110"/>
      <c r="M37" s="140"/>
      <c r="N37" s="148"/>
      <c r="O37" s="147"/>
      <c r="P37" s="329"/>
      <c r="Q37" s="135">
        <v>42368</v>
      </c>
      <c r="R37" s="110">
        <v>25</v>
      </c>
      <c r="S37" s="110">
        <v>25</v>
      </c>
      <c r="T37" s="134">
        <f aca="true" t="shared" si="9" ref="T37:T42">R37+S37</f>
        <v>50</v>
      </c>
      <c r="U37" s="43"/>
      <c r="V37" s="6"/>
      <c r="W37" s="167"/>
      <c r="X37" s="164"/>
      <c r="Y37" s="153"/>
      <c r="Z37" s="153"/>
      <c r="AA37" s="178"/>
      <c r="AB37" s="184"/>
      <c r="AC37" s="175"/>
      <c r="AD37" s="161"/>
      <c r="AE37" s="194">
        <f t="shared" si="5"/>
        <v>0</v>
      </c>
      <c r="AF37" s="95">
        <f t="shared" si="6"/>
        <v>0</v>
      </c>
      <c r="AG37" s="200">
        <f t="shared" si="7"/>
        <v>0</v>
      </c>
      <c r="AH37" s="262"/>
      <c r="AI37" s="263"/>
      <c r="AJ37" s="267"/>
      <c r="AK37" s="29"/>
      <c r="AL37" s="27"/>
    </row>
    <row r="38" spans="1:38" ht="45.75" customHeight="1">
      <c r="A38" s="22">
        <v>30</v>
      </c>
      <c r="B38" s="18" t="s">
        <v>185</v>
      </c>
      <c r="C38" s="348"/>
      <c r="D38" s="48"/>
      <c r="E38" s="119"/>
      <c r="F38" s="127">
        <v>50</v>
      </c>
      <c r="G38" s="110">
        <v>25</v>
      </c>
      <c r="H38" s="110">
        <v>25</v>
      </c>
      <c r="I38" s="134">
        <f t="shared" si="0"/>
        <v>50</v>
      </c>
      <c r="J38" s="395"/>
      <c r="K38" s="135"/>
      <c r="L38" s="110"/>
      <c r="M38" s="140"/>
      <c r="N38" s="148"/>
      <c r="O38" s="147"/>
      <c r="P38" s="329"/>
      <c r="Q38" s="135">
        <v>42368</v>
      </c>
      <c r="R38" s="110">
        <v>25</v>
      </c>
      <c r="S38" s="110">
        <v>25</v>
      </c>
      <c r="T38" s="134">
        <f t="shared" si="9"/>
        <v>50</v>
      </c>
      <c r="U38" s="43"/>
      <c r="V38" s="6"/>
      <c r="W38" s="167"/>
      <c r="X38" s="164"/>
      <c r="Y38" s="153"/>
      <c r="Z38" s="153"/>
      <c r="AA38" s="178"/>
      <c r="AB38" s="184"/>
      <c r="AC38" s="175"/>
      <c r="AD38" s="161"/>
      <c r="AE38" s="194">
        <f t="shared" si="5"/>
        <v>0</v>
      </c>
      <c r="AF38" s="95">
        <f t="shared" si="6"/>
        <v>0</v>
      </c>
      <c r="AG38" s="200">
        <f t="shared" si="7"/>
        <v>0</v>
      </c>
      <c r="AH38" s="262"/>
      <c r="AI38" s="263"/>
      <c r="AJ38" s="267"/>
      <c r="AK38" s="29"/>
      <c r="AL38" s="27"/>
    </row>
    <row r="39" spans="1:38" ht="42" customHeight="1">
      <c r="A39" s="22">
        <v>30</v>
      </c>
      <c r="B39" s="18" t="s">
        <v>186</v>
      </c>
      <c r="C39" s="348"/>
      <c r="D39" s="48"/>
      <c r="E39" s="119"/>
      <c r="F39" s="127">
        <v>100</v>
      </c>
      <c r="G39" s="110">
        <v>50</v>
      </c>
      <c r="H39" s="110">
        <v>50</v>
      </c>
      <c r="I39" s="134">
        <f t="shared" si="0"/>
        <v>100</v>
      </c>
      <c r="J39" s="395"/>
      <c r="K39" s="135"/>
      <c r="L39" s="110"/>
      <c r="M39" s="140"/>
      <c r="N39" s="148"/>
      <c r="O39" s="147"/>
      <c r="P39" s="329"/>
      <c r="Q39" s="135">
        <v>42368</v>
      </c>
      <c r="R39" s="110">
        <v>50</v>
      </c>
      <c r="S39" s="110">
        <v>50</v>
      </c>
      <c r="T39" s="134">
        <f t="shared" si="9"/>
        <v>100</v>
      </c>
      <c r="U39" s="43"/>
      <c r="V39" s="6"/>
      <c r="W39" s="167"/>
      <c r="X39" s="164"/>
      <c r="Y39" s="153"/>
      <c r="Z39" s="153"/>
      <c r="AA39" s="178"/>
      <c r="AB39" s="184"/>
      <c r="AC39" s="175"/>
      <c r="AD39" s="161"/>
      <c r="AE39" s="194">
        <f t="shared" si="5"/>
        <v>0</v>
      </c>
      <c r="AF39" s="95">
        <f t="shared" si="6"/>
        <v>0</v>
      </c>
      <c r="AG39" s="200">
        <f t="shared" si="7"/>
        <v>0</v>
      </c>
      <c r="AH39" s="262"/>
      <c r="AI39" s="263"/>
      <c r="AJ39" s="267"/>
      <c r="AK39" s="29"/>
      <c r="AL39" s="27"/>
    </row>
    <row r="40" spans="1:38" ht="42" customHeight="1">
      <c r="A40" s="22">
        <v>30</v>
      </c>
      <c r="B40" s="18" t="s">
        <v>187</v>
      </c>
      <c r="C40" s="348"/>
      <c r="D40" s="48"/>
      <c r="E40" s="119"/>
      <c r="F40" s="127">
        <v>100</v>
      </c>
      <c r="G40" s="110">
        <v>50</v>
      </c>
      <c r="H40" s="110">
        <v>50</v>
      </c>
      <c r="I40" s="134">
        <f t="shared" si="0"/>
        <v>100</v>
      </c>
      <c r="J40" s="395"/>
      <c r="K40" s="135"/>
      <c r="L40" s="110"/>
      <c r="M40" s="140"/>
      <c r="N40" s="148"/>
      <c r="O40" s="147"/>
      <c r="P40" s="329"/>
      <c r="Q40" s="135">
        <v>42368</v>
      </c>
      <c r="R40" s="110">
        <v>50</v>
      </c>
      <c r="S40" s="110">
        <v>50</v>
      </c>
      <c r="T40" s="134">
        <f t="shared" si="9"/>
        <v>100</v>
      </c>
      <c r="U40" s="43"/>
      <c r="V40" s="6"/>
      <c r="W40" s="167"/>
      <c r="X40" s="164"/>
      <c r="Y40" s="153"/>
      <c r="Z40" s="153"/>
      <c r="AA40" s="178"/>
      <c r="AB40" s="184"/>
      <c r="AC40" s="175"/>
      <c r="AD40" s="161"/>
      <c r="AE40" s="194">
        <f t="shared" si="5"/>
        <v>0</v>
      </c>
      <c r="AF40" s="95">
        <f t="shared" si="6"/>
        <v>0</v>
      </c>
      <c r="AG40" s="200">
        <f t="shared" si="7"/>
        <v>0</v>
      </c>
      <c r="AH40" s="262"/>
      <c r="AI40" s="263"/>
      <c r="AJ40" s="267"/>
      <c r="AK40" s="29"/>
      <c r="AL40" s="27"/>
    </row>
    <row r="41" spans="1:38" ht="42" customHeight="1">
      <c r="A41" s="22">
        <v>30</v>
      </c>
      <c r="B41" s="18" t="s">
        <v>188</v>
      </c>
      <c r="C41" s="348"/>
      <c r="D41" s="48"/>
      <c r="E41" s="119"/>
      <c r="F41" s="127">
        <v>100</v>
      </c>
      <c r="G41" s="110">
        <v>50</v>
      </c>
      <c r="H41" s="110">
        <v>50</v>
      </c>
      <c r="I41" s="134">
        <f t="shared" si="0"/>
        <v>100</v>
      </c>
      <c r="J41" s="395"/>
      <c r="K41" s="135"/>
      <c r="L41" s="110"/>
      <c r="M41" s="140"/>
      <c r="N41" s="148"/>
      <c r="O41" s="147"/>
      <c r="P41" s="329"/>
      <c r="Q41" s="135">
        <v>42368</v>
      </c>
      <c r="R41" s="110">
        <v>50</v>
      </c>
      <c r="S41" s="110">
        <v>50</v>
      </c>
      <c r="T41" s="134">
        <f t="shared" si="9"/>
        <v>100</v>
      </c>
      <c r="U41" s="43"/>
      <c r="V41" s="6"/>
      <c r="W41" s="167"/>
      <c r="X41" s="164"/>
      <c r="Y41" s="153"/>
      <c r="Z41" s="153"/>
      <c r="AA41" s="178"/>
      <c r="AB41" s="184"/>
      <c r="AC41" s="175"/>
      <c r="AD41" s="161"/>
      <c r="AE41" s="194">
        <f t="shared" si="5"/>
        <v>0</v>
      </c>
      <c r="AF41" s="95">
        <f t="shared" si="6"/>
        <v>0</v>
      </c>
      <c r="AG41" s="200">
        <f t="shared" si="7"/>
        <v>0</v>
      </c>
      <c r="AH41" s="262"/>
      <c r="AI41" s="263"/>
      <c r="AJ41" s="267"/>
      <c r="AK41" s="29"/>
      <c r="AL41" s="27"/>
    </row>
    <row r="42" spans="1:38" ht="45.75" customHeight="1">
      <c r="A42" s="22">
        <v>30</v>
      </c>
      <c r="B42" s="18" t="s">
        <v>189</v>
      </c>
      <c r="C42" s="348"/>
      <c r="D42" s="39" t="s">
        <v>190</v>
      </c>
      <c r="E42" s="121" t="s">
        <v>191</v>
      </c>
      <c r="F42" s="127">
        <v>50</v>
      </c>
      <c r="G42" s="110">
        <v>25</v>
      </c>
      <c r="H42" s="110">
        <v>25</v>
      </c>
      <c r="I42" s="134">
        <f t="shared" si="0"/>
        <v>50</v>
      </c>
      <c r="J42" s="396"/>
      <c r="K42" s="135"/>
      <c r="L42" s="110"/>
      <c r="M42" s="140"/>
      <c r="N42" s="148"/>
      <c r="O42" s="147"/>
      <c r="P42" s="329"/>
      <c r="Q42" s="135">
        <v>42368</v>
      </c>
      <c r="R42" s="110">
        <v>25</v>
      </c>
      <c r="S42" s="110">
        <v>25</v>
      </c>
      <c r="T42" s="134">
        <f t="shared" si="9"/>
        <v>50</v>
      </c>
      <c r="U42" s="43"/>
      <c r="V42" s="6"/>
      <c r="W42" s="167"/>
      <c r="X42" s="164"/>
      <c r="Y42" s="153"/>
      <c r="Z42" s="153"/>
      <c r="AA42" s="178"/>
      <c r="AB42" s="184"/>
      <c r="AC42" s="175"/>
      <c r="AD42" s="161"/>
      <c r="AE42" s="194">
        <f t="shared" si="5"/>
        <v>0</v>
      </c>
      <c r="AF42" s="95">
        <f t="shared" si="6"/>
        <v>0</v>
      </c>
      <c r="AG42" s="200">
        <f t="shared" si="7"/>
        <v>0</v>
      </c>
      <c r="AH42" s="262"/>
      <c r="AI42" s="263"/>
      <c r="AJ42" s="267"/>
      <c r="AK42" s="33" t="s">
        <v>192</v>
      </c>
      <c r="AL42" s="27" t="s">
        <v>193</v>
      </c>
    </row>
    <row r="43" spans="1:38" ht="30" customHeight="1">
      <c r="A43" s="21">
        <v>31</v>
      </c>
      <c r="B43" s="18" t="s">
        <v>194</v>
      </c>
      <c r="C43" s="17" t="s">
        <v>195</v>
      </c>
      <c r="D43" s="38" t="s">
        <v>196</v>
      </c>
      <c r="E43" s="119" t="s">
        <v>197</v>
      </c>
      <c r="F43" s="127">
        <v>100</v>
      </c>
      <c r="G43" s="110">
        <v>50</v>
      </c>
      <c r="H43" s="110">
        <v>50</v>
      </c>
      <c r="I43" s="134">
        <f t="shared" si="0"/>
        <v>100</v>
      </c>
      <c r="J43" s="203" t="s">
        <v>174</v>
      </c>
      <c r="K43" s="135"/>
      <c r="L43" s="110"/>
      <c r="M43" s="140"/>
      <c r="N43" s="148"/>
      <c r="O43" s="147"/>
      <c r="P43" s="329"/>
      <c r="Q43" s="135">
        <v>42339</v>
      </c>
      <c r="R43" s="110">
        <v>50</v>
      </c>
      <c r="S43" s="110">
        <v>50</v>
      </c>
      <c r="T43" s="134">
        <f aca="true" t="shared" si="10" ref="T43:T52">SUM(L43:M43,O43:P43,R43:S43)</f>
        <v>100</v>
      </c>
      <c r="U43" s="43"/>
      <c r="V43" s="6"/>
      <c r="W43" s="167"/>
      <c r="X43" s="164"/>
      <c r="Y43" s="153"/>
      <c r="Z43" s="153"/>
      <c r="AA43" s="178"/>
      <c r="AB43" s="184"/>
      <c r="AC43" s="175"/>
      <c r="AD43" s="161"/>
      <c r="AE43" s="194">
        <f t="shared" si="5"/>
        <v>0</v>
      </c>
      <c r="AF43" s="95">
        <f t="shared" si="6"/>
        <v>0</v>
      </c>
      <c r="AG43" s="200">
        <f t="shared" si="7"/>
        <v>0</v>
      </c>
      <c r="AH43" s="262"/>
      <c r="AI43" s="263"/>
      <c r="AJ43" s="267"/>
      <c r="AK43" s="29" t="s">
        <v>198</v>
      </c>
      <c r="AL43" s="27" t="s">
        <v>199</v>
      </c>
    </row>
    <row r="44" spans="1:38" ht="30" customHeight="1">
      <c r="A44" s="21">
        <v>32</v>
      </c>
      <c r="B44" s="18" t="s">
        <v>194</v>
      </c>
      <c r="C44" s="17" t="s">
        <v>200</v>
      </c>
      <c r="D44" s="38" t="s">
        <v>196</v>
      </c>
      <c r="E44" s="119" t="s">
        <v>197</v>
      </c>
      <c r="F44" s="127">
        <v>100</v>
      </c>
      <c r="G44" s="110">
        <v>50</v>
      </c>
      <c r="H44" s="110">
        <v>50</v>
      </c>
      <c r="I44" s="134">
        <f t="shared" si="0"/>
        <v>100</v>
      </c>
      <c r="J44" s="203" t="s">
        <v>174</v>
      </c>
      <c r="K44" s="135"/>
      <c r="L44" s="110"/>
      <c r="M44" s="140"/>
      <c r="N44" s="148"/>
      <c r="O44" s="147"/>
      <c r="P44" s="329"/>
      <c r="Q44" s="135">
        <v>42340</v>
      </c>
      <c r="R44" s="110">
        <v>50</v>
      </c>
      <c r="S44" s="110">
        <v>50</v>
      </c>
      <c r="T44" s="134">
        <f t="shared" si="10"/>
        <v>100</v>
      </c>
      <c r="U44" s="43"/>
      <c r="V44" s="6"/>
      <c r="W44" s="167"/>
      <c r="X44" s="164"/>
      <c r="Y44" s="153"/>
      <c r="Z44" s="153"/>
      <c r="AA44" s="178"/>
      <c r="AB44" s="184"/>
      <c r="AC44" s="175"/>
      <c r="AD44" s="161"/>
      <c r="AE44" s="194">
        <f t="shared" si="5"/>
        <v>0</v>
      </c>
      <c r="AF44" s="95">
        <f t="shared" si="6"/>
        <v>0</v>
      </c>
      <c r="AG44" s="200">
        <f t="shared" si="7"/>
        <v>0</v>
      </c>
      <c r="AH44" s="262"/>
      <c r="AI44" s="263"/>
      <c r="AJ44" s="267"/>
      <c r="AK44" s="29" t="s">
        <v>201</v>
      </c>
      <c r="AL44" s="27" t="s">
        <v>199</v>
      </c>
    </row>
    <row r="45" spans="1:38" ht="30" customHeight="1">
      <c r="A45" s="21">
        <v>33</v>
      </c>
      <c r="B45" s="18" t="s">
        <v>194</v>
      </c>
      <c r="C45" s="19" t="s">
        <v>202</v>
      </c>
      <c r="D45" s="38" t="s">
        <v>196</v>
      </c>
      <c r="E45" s="119" t="s">
        <v>197</v>
      </c>
      <c r="F45" s="127">
        <v>100</v>
      </c>
      <c r="G45" s="110">
        <v>50</v>
      </c>
      <c r="H45" s="110">
        <v>50</v>
      </c>
      <c r="I45" s="134">
        <f t="shared" si="0"/>
        <v>100</v>
      </c>
      <c r="J45" s="203" t="s">
        <v>174</v>
      </c>
      <c r="K45" s="135"/>
      <c r="L45" s="110"/>
      <c r="M45" s="140"/>
      <c r="N45" s="148"/>
      <c r="O45" s="147"/>
      <c r="P45" s="329"/>
      <c r="Q45" s="135">
        <v>42341</v>
      </c>
      <c r="R45" s="110">
        <v>50</v>
      </c>
      <c r="S45" s="110">
        <v>50</v>
      </c>
      <c r="T45" s="134">
        <f t="shared" si="10"/>
        <v>100</v>
      </c>
      <c r="U45" s="43"/>
      <c r="V45" s="6"/>
      <c r="W45" s="167"/>
      <c r="X45" s="164"/>
      <c r="Y45" s="153"/>
      <c r="Z45" s="153"/>
      <c r="AA45" s="178"/>
      <c r="AB45" s="184"/>
      <c r="AC45" s="175"/>
      <c r="AD45" s="161"/>
      <c r="AE45" s="194">
        <f t="shared" si="5"/>
        <v>0</v>
      </c>
      <c r="AF45" s="95">
        <f t="shared" si="6"/>
        <v>0</v>
      </c>
      <c r="AG45" s="200">
        <f t="shared" si="7"/>
        <v>0</v>
      </c>
      <c r="AH45" s="262"/>
      <c r="AI45" s="263"/>
      <c r="AJ45" s="267"/>
      <c r="AK45" s="29" t="s">
        <v>203</v>
      </c>
      <c r="AL45" s="27" t="s">
        <v>172</v>
      </c>
    </row>
    <row r="46" spans="1:38" ht="30" customHeight="1">
      <c r="A46" s="21">
        <v>34</v>
      </c>
      <c r="B46" s="18" t="s">
        <v>194</v>
      </c>
      <c r="C46" s="19" t="s">
        <v>204</v>
      </c>
      <c r="D46" s="38" t="s">
        <v>196</v>
      </c>
      <c r="E46" s="119" t="s">
        <v>197</v>
      </c>
      <c r="F46" s="127">
        <v>100</v>
      </c>
      <c r="G46" s="110">
        <v>50</v>
      </c>
      <c r="H46" s="110">
        <v>50</v>
      </c>
      <c r="I46" s="134">
        <f t="shared" si="0"/>
        <v>100</v>
      </c>
      <c r="J46" s="203" t="s">
        <v>174</v>
      </c>
      <c r="K46" s="135"/>
      <c r="L46" s="110"/>
      <c r="M46" s="140"/>
      <c r="N46" s="148"/>
      <c r="O46" s="147"/>
      <c r="P46" s="329"/>
      <c r="Q46" s="135">
        <v>42342</v>
      </c>
      <c r="R46" s="110">
        <v>50</v>
      </c>
      <c r="S46" s="110">
        <v>50</v>
      </c>
      <c r="T46" s="134">
        <f t="shared" si="10"/>
        <v>100</v>
      </c>
      <c r="U46" s="43"/>
      <c r="V46" s="6"/>
      <c r="W46" s="167"/>
      <c r="X46" s="164"/>
      <c r="Y46" s="153"/>
      <c r="Z46" s="153"/>
      <c r="AA46" s="178"/>
      <c r="AB46" s="184"/>
      <c r="AC46" s="175"/>
      <c r="AD46" s="161"/>
      <c r="AE46" s="194">
        <f t="shared" si="5"/>
        <v>0</v>
      </c>
      <c r="AF46" s="95">
        <f t="shared" si="6"/>
        <v>0</v>
      </c>
      <c r="AG46" s="200">
        <f t="shared" si="7"/>
        <v>0</v>
      </c>
      <c r="AH46" s="262"/>
      <c r="AI46" s="263"/>
      <c r="AJ46" s="267"/>
      <c r="AK46" s="29" t="s">
        <v>205</v>
      </c>
      <c r="AL46" s="27" t="s">
        <v>172</v>
      </c>
    </row>
    <row r="47" spans="1:38" ht="30" customHeight="1">
      <c r="A47" s="21">
        <v>35</v>
      </c>
      <c r="B47" s="18" t="s">
        <v>194</v>
      </c>
      <c r="C47" s="19" t="s">
        <v>206</v>
      </c>
      <c r="D47" s="38" t="s">
        <v>196</v>
      </c>
      <c r="E47" s="119" t="s">
        <v>197</v>
      </c>
      <c r="F47" s="127">
        <v>100</v>
      </c>
      <c r="G47" s="110">
        <v>50</v>
      </c>
      <c r="H47" s="110">
        <v>50</v>
      </c>
      <c r="I47" s="134">
        <f t="shared" si="0"/>
        <v>100</v>
      </c>
      <c r="J47" s="203" t="s">
        <v>174</v>
      </c>
      <c r="K47" s="135"/>
      <c r="L47" s="110"/>
      <c r="M47" s="140"/>
      <c r="N47" s="148"/>
      <c r="O47" s="147"/>
      <c r="P47" s="329"/>
      <c r="Q47" s="135">
        <v>42343</v>
      </c>
      <c r="R47" s="110">
        <v>50</v>
      </c>
      <c r="S47" s="110">
        <v>50</v>
      </c>
      <c r="T47" s="134">
        <f t="shared" si="10"/>
        <v>100</v>
      </c>
      <c r="U47" s="43"/>
      <c r="V47" s="6"/>
      <c r="W47" s="167"/>
      <c r="X47" s="164"/>
      <c r="Y47" s="153"/>
      <c r="Z47" s="153"/>
      <c r="AA47" s="178"/>
      <c r="AB47" s="184"/>
      <c r="AC47" s="175"/>
      <c r="AD47" s="161"/>
      <c r="AE47" s="194">
        <f t="shared" si="5"/>
        <v>0</v>
      </c>
      <c r="AF47" s="95">
        <f t="shared" si="6"/>
        <v>0</v>
      </c>
      <c r="AG47" s="200">
        <f t="shared" si="7"/>
        <v>0</v>
      </c>
      <c r="AH47" s="262"/>
      <c r="AI47" s="263"/>
      <c r="AJ47" s="267"/>
      <c r="AK47" s="29" t="s">
        <v>207</v>
      </c>
      <c r="AL47" s="27" t="s">
        <v>199</v>
      </c>
    </row>
    <row r="48" spans="1:38" ht="30" customHeight="1">
      <c r="A48" s="21">
        <v>36</v>
      </c>
      <c r="B48" s="18" t="s">
        <v>194</v>
      </c>
      <c r="C48" s="19" t="s">
        <v>208</v>
      </c>
      <c r="D48" s="38" t="s">
        <v>196</v>
      </c>
      <c r="E48" s="119" t="s">
        <v>197</v>
      </c>
      <c r="F48" s="127">
        <v>100</v>
      </c>
      <c r="G48" s="110">
        <v>50</v>
      </c>
      <c r="H48" s="110">
        <v>50</v>
      </c>
      <c r="I48" s="134">
        <f t="shared" si="0"/>
        <v>100</v>
      </c>
      <c r="J48" s="203" t="s">
        <v>174</v>
      </c>
      <c r="K48" s="135"/>
      <c r="L48" s="110"/>
      <c r="M48" s="140"/>
      <c r="N48" s="148"/>
      <c r="O48" s="147"/>
      <c r="P48" s="329"/>
      <c r="Q48" s="135">
        <v>42344</v>
      </c>
      <c r="R48" s="110">
        <v>50</v>
      </c>
      <c r="S48" s="110">
        <v>50</v>
      </c>
      <c r="T48" s="134">
        <f t="shared" si="10"/>
        <v>100</v>
      </c>
      <c r="U48" s="43"/>
      <c r="V48" s="6"/>
      <c r="W48" s="167"/>
      <c r="X48" s="164"/>
      <c r="Y48" s="153"/>
      <c r="Z48" s="153"/>
      <c r="AA48" s="178"/>
      <c r="AB48" s="184"/>
      <c r="AC48" s="175"/>
      <c r="AD48" s="161"/>
      <c r="AE48" s="194">
        <f t="shared" si="5"/>
        <v>0</v>
      </c>
      <c r="AF48" s="95">
        <f t="shared" si="6"/>
        <v>0</v>
      </c>
      <c r="AG48" s="200">
        <f t="shared" si="7"/>
        <v>0</v>
      </c>
      <c r="AH48" s="262"/>
      <c r="AI48" s="263"/>
      <c r="AJ48" s="267"/>
      <c r="AK48" s="29" t="s">
        <v>209</v>
      </c>
      <c r="AL48" s="27" t="s">
        <v>199</v>
      </c>
    </row>
    <row r="49" spans="1:38" ht="30" customHeight="1">
      <c r="A49" s="21">
        <v>37</v>
      </c>
      <c r="B49" s="18" t="s">
        <v>27</v>
      </c>
      <c r="C49" s="17" t="s">
        <v>210</v>
      </c>
      <c r="D49" s="20" t="s">
        <v>29</v>
      </c>
      <c r="E49" s="120" t="s">
        <v>86</v>
      </c>
      <c r="F49" s="127">
        <v>90</v>
      </c>
      <c r="G49" s="110">
        <v>45</v>
      </c>
      <c r="H49" s="110">
        <v>45</v>
      </c>
      <c r="I49" s="134">
        <f t="shared" si="0"/>
        <v>90</v>
      </c>
      <c r="J49" s="203" t="s">
        <v>174</v>
      </c>
      <c r="K49" s="135"/>
      <c r="L49" s="110"/>
      <c r="M49" s="140"/>
      <c r="N49" s="148"/>
      <c r="O49" s="147"/>
      <c r="P49" s="329"/>
      <c r="Q49" s="135">
        <v>42345</v>
      </c>
      <c r="R49" s="110">
        <v>45</v>
      </c>
      <c r="S49" s="110">
        <v>45</v>
      </c>
      <c r="T49" s="134">
        <f t="shared" si="10"/>
        <v>90</v>
      </c>
      <c r="U49" s="43"/>
      <c r="V49" s="6"/>
      <c r="W49" s="167"/>
      <c r="X49" s="164"/>
      <c r="Y49" s="153"/>
      <c r="Z49" s="153"/>
      <c r="AA49" s="178"/>
      <c r="AB49" s="184"/>
      <c r="AC49" s="175"/>
      <c r="AD49" s="161"/>
      <c r="AE49" s="194">
        <f t="shared" si="5"/>
        <v>0</v>
      </c>
      <c r="AF49" s="95">
        <f t="shared" si="6"/>
        <v>0</v>
      </c>
      <c r="AG49" s="200">
        <f t="shared" si="7"/>
        <v>0</v>
      </c>
      <c r="AH49" s="262"/>
      <c r="AI49" s="263"/>
      <c r="AJ49" s="267"/>
      <c r="AK49" s="29" t="s">
        <v>211</v>
      </c>
      <c r="AL49" s="27" t="s">
        <v>35</v>
      </c>
    </row>
    <row r="50" spans="1:38" ht="30" customHeight="1">
      <c r="A50" s="21">
        <v>38</v>
      </c>
      <c r="B50" s="18" t="s">
        <v>177</v>
      </c>
      <c r="C50" s="17" t="s">
        <v>212</v>
      </c>
      <c r="D50" s="38" t="s">
        <v>179</v>
      </c>
      <c r="E50" s="119" t="s">
        <v>180</v>
      </c>
      <c r="F50" s="127">
        <v>100</v>
      </c>
      <c r="G50" s="110">
        <v>50</v>
      </c>
      <c r="H50" s="110">
        <v>50</v>
      </c>
      <c r="I50" s="134">
        <f t="shared" si="0"/>
        <v>100</v>
      </c>
      <c r="J50" s="203" t="s">
        <v>174</v>
      </c>
      <c r="K50" s="135"/>
      <c r="L50" s="110"/>
      <c r="M50" s="140"/>
      <c r="N50" s="148"/>
      <c r="O50" s="147"/>
      <c r="P50" s="329"/>
      <c r="Q50" s="135">
        <v>42346</v>
      </c>
      <c r="R50" s="110">
        <v>50</v>
      </c>
      <c r="S50" s="110">
        <v>50</v>
      </c>
      <c r="T50" s="134">
        <f t="shared" si="10"/>
        <v>100</v>
      </c>
      <c r="U50" s="43"/>
      <c r="V50" s="6"/>
      <c r="W50" s="167"/>
      <c r="X50" s="164"/>
      <c r="Y50" s="153"/>
      <c r="Z50" s="153"/>
      <c r="AA50" s="178"/>
      <c r="AB50" s="184"/>
      <c r="AC50" s="175"/>
      <c r="AD50" s="161"/>
      <c r="AE50" s="194">
        <f t="shared" si="5"/>
        <v>0</v>
      </c>
      <c r="AF50" s="95">
        <f t="shared" si="6"/>
        <v>0</v>
      </c>
      <c r="AG50" s="200">
        <f t="shared" si="7"/>
        <v>0</v>
      </c>
      <c r="AH50" s="262"/>
      <c r="AI50" s="263"/>
      <c r="AJ50" s="267"/>
      <c r="AK50" s="29" t="s">
        <v>213</v>
      </c>
      <c r="AL50" s="27" t="s">
        <v>214</v>
      </c>
    </row>
    <row r="51" spans="1:38" ht="30" customHeight="1">
      <c r="A51" s="21">
        <v>39</v>
      </c>
      <c r="B51" s="18" t="s">
        <v>215</v>
      </c>
      <c r="C51" s="19" t="s">
        <v>216</v>
      </c>
      <c r="D51" s="38" t="s">
        <v>217</v>
      </c>
      <c r="E51" s="119" t="s">
        <v>218</v>
      </c>
      <c r="F51" s="127">
        <v>100</v>
      </c>
      <c r="G51" s="110">
        <v>50</v>
      </c>
      <c r="H51" s="110">
        <v>50</v>
      </c>
      <c r="I51" s="134">
        <f t="shared" si="0"/>
        <v>100</v>
      </c>
      <c r="J51" s="203" t="s">
        <v>174</v>
      </c>
      <c r="K51" s="135"/>
      <c r="L51" s="110"/>
      <c r="M51" s="140"/>
      <c r="N51" s="148"/>
      <c r="O51" s="147"/>
      <c r="P51" s="329"/>
      <c r="Q51" s="135">
        <v>42347</v>
      </c>
      <c r="R51" s="110">
        <v>50</v>
      </c>
      <c r="S51" s="110">
        <v>50</v>
      </c>
      <c r="T51" s="134">
        <f t="shared" si="10"/>
        <v>100</v>
      </c>
      <c r="U51" s="43"/>
      <c r="V51" s="6"/>
      <c r="W51" s="167"/>
      <c r="X51" s="164"/>
      <c r="Y51" s="153"/>
      <c r="Z51" s="153"/>
      <c r="AA51" s="178"/>
      <c r="AB51" s="184"/>
      <c r="AC51" s="175"/>
      <c r="AD51" s="161"/>
      <c r="AE51" s="194">
        <f t="shared" si="5"/>
        <v>0</v>
      </c>
      <c r="AF51" s="95">
        <f t="shared" si="6"/>
        <v>0</v>
      </c>
      <c r="AG51" s="200">
        <f t="shared" si="7"/>
        <v>0</v>
      </c>
      <c r="AH51" s="262"/>
      <c r="AI51" s="263"/>
      <c r="AJ51" s="267"/>
      <c r="AK51" s="29" t="s">
        <v>219</v>
      </c>
      <c r="AL51" s="27" t="s">
        <v>172</v>
      </c>
    </row>
    <row r="52" spans="1:38" ht="30" customHeight="1">
      <c r="A52" s="25">
        <v>40</v>
      </c>
      <c r="B52" s="24" t="s">
        <v>220</v>
      </c>
      <c r="C52" s="23" t="s">
        <v>221</v>
      </c>
      <c r="D52" s="310" t="s">
        <v>222</v>
      </c>
      <c r="E52" s="311" t="s">
        <v>223</v>
      </c>
      <c r="F52" s="312">
        <v>200</v>
      </c>
      <c r="G52" s="103">
        <v>100</v>
      </c>
      <c r="H52" s="103">
        <v>100</v>
      </c>
      <c r="I52" s="313">
        <f t="shared" si="0"/>
        <v>200</v>
      </c>
      <c r="J52" s="314" t="s">
        <v>174</v>
      </c>
      <c r="K52" s="315"/>
      <c r="L52" s="103"/>
      <c r="M52" s="143"/>
      <c r="N52" s="148"/>
      <c r="O52" s="147"/>
      <c r="P52" s="329"/>
      <c r="Q52" s="135">
        <v>42348</v>
      </c>
      <c r="R52" s="110">
        <v>100</v>
      </c>
      <c r="S52" s="110">
        <v>100</v>
      </c>
      <c r="T52" s="134">
        <f t="shared" si="10"/>
        <v>200</v>
      </c>
      <c r="U52" s="45"/>
      <c r="V52" s="12"/>
      <c r="W52" s="166"/>
      <c r="X52" s="316"/>
      <c r="Y52" s="173"/>
      <c r="Z52" s="173"/>
      <c r="AA52" s="317"/>
      <c r="AB52" s="318"/>
      <c r="AC52" s="319"/>
      <c r="AD52" s="320"/>
      <c r="AE52" s="321">
        <f t="shared" si="5"/>
        <v>0</v>
      </c>
      <c r="AF52" s="322">
        <f t="shared" si="6"/>
        <v>0</v>
      </c>
      <c r="AG52" s="323">
        <f t="shared" si="7"/>
        <v>0</v>
      </c>
      <c r="AH52" s="262"/>
      <c r="AI52" s="263"/>
      <c r="AJ52" s="267"/>
      <c r="AK52" s="28" t="s">
        <v>224</v>
      </c>
      <c r="AL52" s="27" t="s">
        <v>225</v>
      </c>
    </row>
    <row r="53" spans="1:38" s="92" customFormat="1" ht="45.75" customHeight="1">
      <c r="A53" s="114"/>
      <c r="B53" s="327" t="s">
        <v>286</v>
      </c>
      <c r="C53" s="328"/>
      <c r="D53" s="207"/>
      <c r="E53" s="124"/>
      <c r="F53" s="127"/>
      <c r="G53" s="110"/>
      <c r="H53" s="110"/>
      <c r="I53" s="134"/>
      <c r="J53" s="206"/>
      <c r="K53" s="135">
        <v>42887</v>
      </c>
      <c r="L53" s="110">
        <v>50</v>
      </c>
      <c r="M53" s="140">
        <v>50</v>
      </c>
      <c r="N53" s="148"/>
      <c r="O53" s="147"/>
      <c r="P53" s="329"/>
      <c r="Q53" s="135"/>
      <c r="R53" s="110"/>
      <c r="S53" s="110"/>
      <c r="T53" s="134">
        <v>100</v>
      </c>
      <c r="U53" s="111"/>
      <c r="V53" s="110"/>
      <c r="W53" s="140"/>
      <c r="X53" s="164"/>
      <c r="Y53" s="153"/>
      <c r="Z53" s="153"/>
      <c r="AA53" s="178"/>
      <c r="AB53" s="184"/>
      <c r="AC53" s="175"/>
      <c r="AD53" s="161"/>
      <c r="AE53" s="194">
        <v>-50</v>
      </c>
      <c r="AF53" s="194">
        <v>-50</v>
      </c>
      <c r="AG53" s="194">
        <f>AE53+AF53</f>
        <v>-100</v>
      </c>
      <c r="AH53" s="262"/>
      <c r="AI53" s="263"/>
      <c r="AJ53" s="267"/>
      <c r="AK53" s="33"/>
      <c r="AL53" s="117"/>
    </row>
    <row r="54" spans="1:38" s="92" customFormat="1" ht="45.75" customHeight="1" thickBot="1">
      <c r="A54" s="114"/>
      <c r="B54" s="327" t="s">
        <v>285</v>
      </c>
      <c r="C54" s="328"/>
      <c r="D54" s="207"/>
      <c r="E54" s="124"/>
      <c r="F54" s="127"/>
      <c r="G54" s="110"/>
      <c r="H54" s="110"/>
      <c r="I54" s="134"/>
      <c r="J54" s="206"/>
      <c r="K54" s="135">
        <v>42887</v>
      </c>
      <c r="L54" s="110">
        <v>25</v>
      </c>
      <c r="M54" s="140">
        <v>25</v>
      </c>
      <c r="N54" s="148"/>
      <c r="O54" s="147"/>
      <c r="P54" s="329"/>
      <c r="Q54" s="135"/>
      <c r="R54" s="110"/>
      <c r="S54" s="110"/>
      <c r="T54" s="134">
        <v>50</v>
      </c>
      <c r="U54" s="111"/>
      <c r="V54" s="110"/>
      <c r="W54" s="140"/>
      <c r="X54" s="164"/>
      <c r="Y54" s="153"/>
      <c r="Z54" s="153"/>
      <c r="AA54" s="178"/>
      <c r="AB54" s="184"/>
      <c r="AC54" s="175"/>
      <c r="AD54" s="161"/>
      <c r="AE54" s="194">
        <v>-25</v>
      </c>
      <c r="AF54" s="194">
        <v>-25</v>
      </c>
      <c r="AG54" s="194">
        <f>AE54+AF54</f>
        <v>-50</v>
      </c>
      <c r="AH54" s="330"/>
      <c r="AI54" s="331"/>
      <c r="AJ54" s="332"/>
      <c r="AK54" s="33"/>
      <c r="AL54" s="117"/>
    </row>
    <row r="55" spans="1:38" ht="30.75" customHeight="1" thickBot="1">
      <c r="A55" s="353" t="s">
        <v>226</v>
      </c>
      <c r="B55" s="354"/>
      <c r="C55" s="355"/>
      <c r="D55" s="324"/>
      <c r="E55" s="325"/>
      <c r="F55" s="209">
        <f>SUM(F8:F52)</f>
        <v>25654.439999999995</v>
      </c>
      <c r="G55" s="209">
        <f>SUM(G8:G52)</f>
        <v>6685.5</v>
      </c>
      <c r="H55" s="209">
        <f>SUM(H8:H52)</f>
        <v>6685.5</v>
      </c>
      <c r="I55" s="210">
        <f>SUM(I8:I52)</f>
        <v>13371</v>
      </c>
      <c r="J55" s="211" t="s">
        <v>227</v>
      </c>
      <c r="K55" s="212" t="s">
        <v>227</v>
      </c>
      <c r="L55" s="213">
        <f>SUM(L8:L54)</f>
        <v>2123.2</v>
      </c>
      <c r="M55" s="213">
        <f>SUM(M8:M54)</f>
        <v>2123.2</v>
      </c>
      <c r="N55" s="214" t="s">
        <v>227</v>
      </c>
      <c r="O55" s="213">
        <f>SUM(O8:O52)</f>
        <v>1383.9999999999998</v>
      </c>
      <c r="P55" s="213">
        <f>SUM(P8:P52)</f>
        <v>1383.9999999999998</v>
      </c>
      <c r="Q55" s="215" t="s">
        <v>227</v>
      </c>
      <c r="R55" s="213">
        <f>SUM(R8:R52)</f>
        <v>2255.95</v>
      </c>
      <c r="S55" s="213">
        <f>SUM(S8:S52)</f>
        <v>2255.95</v>
      </c>
      <c r="T55" s="216">
        <f>SUM(T8:T54)</f>
        <v>11526.3</v>
      </c>
      <c r="U55" s="212" t="s">
        <v>227</v>
      </c>
      <c r="V55" s="213">
        <f>SUM(V8:V52)</f>
        <v>0</v>
      </c>
      <c r="W55" s="213">
        <f>SUM(W8:W52)</f>
        <v>0</v>
      </c>
      <c r="X55" s="215" t="s">
        <v>227</v>
      </c>
      <c r="Y55" s="213">
        <f>SUM(Y8:Y52)</f>
        <v>0</v>
      </c>
      <c r="Z55" s="213">
        <f>SUM(Z8:Z52)</f>
        <v>0</v>
      </c>
      <c r="AA55" s="215" t="s">
        <v>227</v>
      </c>
      <c r="AB55" s="213">
        <f>SUM(AB8:AB52)</f>
        <v>922.3499999999999</v>
      </c>
      <c r="AC55" s="213">
        <f>SUM(AC8:AC52)</f>
        <v>922.3499999999999</v>
      </c>
      <c r="AD55" s="216">
        <f>SUM(AD8:AD52)</f>
        <v>1844.6999999999998</v>
      </c>
      <c r="AE55" s="217">
        <f>SUM(AE8:AE54)</f>
        <v>922.3499999999999</v>
      </c>
      <c r="AF55" s="218">
        <f>AE55</f>
        <v>922.3499999999999</v>
      </c>
      <c r="AG55" s="219">
        <f t="shared" si="7"/>
        <v>1844.6999999999998</v>
      </c>
      <c r="AH55" s="220">
        <f>SUM(AH8:AH54)</f>
        <v>101.19999999999999</v>
      </c>
      <c r="AI55" s="220">
        <f>SUM(AI8:AI52)</f>
        <v>101.19999999999999</v>
      </c>
      <c r="AJ55" s="220">
        <f>SUM(AJ8:AJ52)</f>
        <v>202.39999999999998</v>
      </c>
      <c r="AK55" s="326"/>
      <c r="AL55" s="326"/>
    </row>
    <row r="56" spans="1:38" ht="24.75" customHeight="1">
      <c r="A56"/>
      <c r="B56" s="342" t="s">
        <v>299</v>
      </c>
      <c r="C56" s="342"/>
      <c r="D56" s="333"/>
      <c r="E56" s="333"/>
      <c r="F56" s="333"/>
      <c r="G56" s="333"/>
      <c r="H56" s="333"/>
      <c r="I56" s="333"/>
      <c r="J56" s="334" t="s">
        <v>300</v>
      </c>
      <c r="K56" s="333"/>
      <c r="L56" s="333"/>
      <c r="M56" s="335"/>
      <c r="N56" s="333"/>
      <c r="O56" s="333"/>
      <c r="P56" s="333"/>
      <c r="Q56" s="343" t="s">
        <v>301</v>
      </c>
      <c r="R56" s="343"/>
      <c r="S56" s="343"/>
      <c r="T56" s="343"/>
      <c r="U56" s="336"/>
      <c r="V56" s="336"/>
      <c r="W56" s="336"/>
      <c r="X56" s="336"/>
      <c r="Y56" s="336"/>
      <c r="Z56" s="333"/>
      <c r="AA56" s="333"/>
      <c r="AB56" s="333"/>
      <c r="AC56" s="335"/>
      <c r="AD56" s="333"/>
      <c r="AE56" s="333"/>
      <c r="AF56" s="333"/>
      <c r="AG56" s="333" t="s">
        <v>302</v>
      </c>
      <c r="AH56" s="333"/>
      <c r="AI56" s="333"/>
      <c r="AL56" s="242"/>
    </row>
    <row r="57" spans="2:10" ht="14.25" customHeight="1">
      <c r="B57" s="16"/>
      <c r="C57" s="16"/>
      <c r="D57" s="16"/>
      <c r="E57" s="36"/>
      <c r="F57" s="16"/>
      <c r="G57" s="16"/>
      <c r="H57" s="16"/>
      <c r="I57" s="16"/>
      <c r="J57" s="16"/>
    </row>
    <row r="58" spans="2:10" ht="14.25">
      <c r="B58" s="16"/>
      <c r="C58" s="16"/>
      <c r="D58" s="16"/>
      <c r="E58" s="36"/>
      <c r="F58" s="16"/>
      <c r="G58" s="16"/>
      <c r="H58" s="16"/>
      <c r="I58" s="16"/>
      <c r="J58" s="16"/>
    </row>
    <row r="59" spans="2:32" ht="14.25">
      <c r="B59" s="16"/>
      <c r="C59" s="16"/>
      <c r="D59" s="16"/>
      <c r="E59" s="36"/>
      <c r="F59" s="16"/>
      <c r="G59" s="16"/>
      <c r="H59" s="16"/>
      <c r="I59" s="16"/>
      <c r="J59" s="344" t="s">
        <v>307</v>
      </c>
      <c r="K59" s="345"/>
      <c r="L59" s="345"/>
      <c r="M59" s="345"/>
      <c r="N59" s="345"/>
      <c r="O59" s="345"/>
      <c r="P59" s="345"/>
      <c r="Q59" s="345"/>
      <c r="R59" s="345"/>
      <c r="S59" s="345"/>
      <c r="T59" s="345"/>
      <c r="U59" s="346"/>
      <c r="V59" s="346"/>
      <c r="W59" s="346"/>
      <c r="X59" s="346"/>
      <c r="Y59" s="346"/>
      <c r="Z59" s="346"/>
      <c r="AA59" s="346"/>
      <c r="AB59" s="346"/>
      <c r="AC59" s="346"/>
      <c r="AD59" s="346"/>
      <c r="AE59" s="346"/>
      <c r="AF59" s="346"/>
    </row>
    <row r="60" spans="2:32" ht="14.25">
      <c r="B60" s="16"/>
      <c r="C60" s="16"/>
      <c r="D60" s="16"/>
      <c r="E60" s="36"/>
      <c r="F60" s="16"/>
      <c r="G60" s="16"/>
      <c r="H60" s="16"/>
      <c r="I60" s="16"/>
      <c r="J60" s="345"/>
      <c r="K60" s="345"/>
      <c r="L60" s="345"/>
      <c r="M60" s="345"/>
      <c r="N60" s="345"/>
      <c r="O60" s="345"/>
      <c r="P60" s="345"/>
      <c r="Q60" s="345"/>
      <c r="R60" s="345"/>
      <c r="S60" s="345"/>
      <c r="T60" s="345"/>
      <c r="U60" s="346"/>
      <c r="V60" s="346"/>
      <c r="W60" s="346"/>
      <c r="X60" s="346"/>
      <c r="Y60" s="346"/>
      <c r="Z60" s="346"/>
      <c r="AA60" s="346"/>
      <c r="AB60" s="346"/>
      <c r="AC60" s="346"/>
      <c r="AD60" s="346"/>
      <c r="AE60" s="346"/>
      <c r="AF60" s="346"/>
    </row>
    <row r="61" spans="2:32" ht="14.25">
      <c r="B61" s="15"/>
      <c r="C61" s="15"/>
      <c r="D61" s="14"/>
      <c r="E61" s="35"/>
      <c r="F61" s="14"/>
      <c r="G61" s="14"/>
      <c r="H61" s="14"/>
      <c r="I61" s="14"/>
      <c r="J61" s="345"/>
      <c r="K61" s="345"/>
      <c r="L61" s="345"/>
      <c r="M61" s="345"/>
      <c r="N61" s="345"/>
      <c r="O61" s="345"/>
      <c r="P61" s="345"/>
      <c r="Q61" s="345"/>
      <c r="R61" s="345"/>
      <c r="S61" s="345"/>
      <c r="T61" s="345"/>
      <c r="U61" s="346"/>
      <c r="V61" s="346"/>
      <c r="W61" s="346"/>
      <c r="X61" s="346"/>
      <c r="Y61" s="346"/>
      <c r="Z61" s="346"/>
      <c r="AA61" s="346"/>
      <c r="AB61" s="346"/>
      <c r="AC61" s="346"/>
      <c r="AD61" s="346"/>
      <c r="AE61" s="346"/>
      <c r="AF61" s="346"/>
    </row>
    <row r="62" spans="10:32" ht="14.25">
      <c r="J62" s="345"/>
      <c r="K62" s="345"/>
      <c r="L62" s="345"/>
      <c r="M62" s="345"/>
      <c r="N62" s="345"/>
      <c r="O62" s="345"/>
      <c r="P62" s="345"/>
      <c r="Q62" s="345"/>
      <c r="R62" s="345"/>
      <c r="S62" s="345"/>
      <c r="T62" s="345"/>
      <c r="U62" s="346"/>
      <c r="V62" s="346"/>
      <c r="W62" s="346"/>
      <c r="X62" s="346"/>
      <c r="Y62" s="346"/>
      <c r="Z62" s="346"/>
      <c r="AA62" s="346"/>
      <c r="AB62" s="346"/>
      <c r="AC62" s="346"/>
      <c r="AD62" s="346"/>
      <c r="AE62" s="346"/>
      <c r="AF62" s="346"/>
    </row>
    <row r="63" spans="10:32" ht="14.25">
      <c r="J63" s="345"/>
      <c r="K63" s="345"/>
      <c r="L63" s="345"/>
      <c r="M63" s="345"/>
      <c r="N63" s="345"/>
      <c r="O63" s="345"/>
      <c r="P63" s="345"/>
      <c r="Q63" s="345"/>
      <c r="R63" s="345"/>
      <c r="S63" s="345"/>
      <c r="T63" s="345"/>
      <c r="U63" s="346"/>
      <c r="V63" s="346"/>
      <c r="W63" s="346"/>
      <c r="X63" s="346"/>
      <c r="Y63" s="346"/>
      <c r="Z63" s="346"/>
      <c r="AA63" s="346"/>
      <c r="AB63" s="346"/>
      <c r="AC63" s="346"/>
      <c r="AD63" s="346"/>
      <c r="AE63" s="346"/>
      <c r="AF63" s="346"/>
    </row>
    <row r="64" spans="10:32" ht="14.25">
      <c r="J64" s="345"/>
      <c r="K64" s="345"/>
      <c r="L64" s="345"/>
      <c r="M64" s="345"/>
      <c r="N64" s="345"/>
      <c r="O64" s="345"/>
      <c r="P64" s="345"/>
      <c r="Q64" s="345"/>
      <c r="R64" s="345"/>
      <c r="S64" s="345"/>
      <c r="T64" s="345"/>
      <c r="U64" s="346"/>
      <c r="V64" s="346"/>
      <c r="W64" s="346"/>
      <c r="X64" s="346"/>
      <c r="Y64" s="346"/>
      <c r="Z64" s="346"/>
      <c r="AA64" s="346"/>
      <c r="AB64" s="346"/>
      <c r="AC64" s="346"/>
      <c r="AD64" s="346"/>
      <c r="AE64" s="346"/>
      <c r="AF64" s="346"/>
    </row>
    <row r="65" spans="10:32" ht="14.25">
      <c r="J65" s="345"/>
      <c r="K65" s="345"/>
      <c r="L65" s="345"/>
      <c r="M65" s="345"/>
      <c r="N65" s="345"/>
      <c r="O65" s="345"/>
      <c r="P65" s="345"/>
      <c r="Q65" s="345"/>
      <c r="R65" s="345"/>
      <c r="S65" s="345"/>
      <c r="T65" s="345"/>
      <c r="U65" s="346"/>
      <c r="V65" s="346"/>
      <c r="W65" s="346"/>
      <c r="X65" s="346"/>
      <c r="Y65" s="346"/>
      <c r="Z65" s="346"/>
      <c r="AA65" s="346"/>
      <c r="AB65" s="346"/>
      <c r="AC65" s="346"/>
      <c r="AD65" s="346"/>
      <c r="AE65" s="346"/>
      <c r="AF65" s="346"/>
    </row>
    <row r="66" spans="10:32" ht="14.25">
      <c r="J66" s="345"/>
      <c r="K66" s="345"/>
      <c r="L66" s="345"/>
      <c r="M66" s="345"/>
      <c r="N66" s="345"/>
      <c r="O66" s="345"/>
      <c r="P66" s="345"/>
      <c r="Q66" s="345"/>
      <c r="R66" s="345"/>
      <c r="S66" s="345"/>
      <c r="T66" s="345"/>
      <c r="U66" s="346"/>
      <c r="V66" s="346"/>
      <c r="W66" s="346"/>
      <c r="X66" s="346"/>
      <c r="Y66" s="346"/>
      <c r="Z66" s="346"/>
      <c r="AA66" s="346"/>
      <c r="AB66" s="346"/>
      <c r="AC66" s="346"/>
      <c r="AD66" s="346"/>
      <c r="AE66" s="346"/>
      <c r="AF66" s="346"/>
    </row>
    <row r="67" spans="10:32" ht="14.25">
      <c r="J67" s="345"/>
      <c r="K67" s="345"/>
      <c r="L67" s="345"/>
      <c r="M67" s="345"/>
      <c r="N67" s="345"/>
      <c r="O67" s="345"/>
      <c r="P67" s="345"/>
      <c r="Q67" s="345"/>
      <c r="R67" s="345"/>
      <c r="S67" s="345"/>
      <c r="T67" s="345"/>
      <c r="U67" s="346"/>
      <c r="V67" s="346"/>
      <c r="W67" s="346"/>
      <c r="X67" s="346"/>
      <c r="Y67" s="346"/>
      <c r="Z67" s="346"/>
      <c r="AA67" s="346"/>
      <c r="AB67" s="346"/>
      <c r="AC67" s="346"/>
      <c r="AD67" s="346"/>
      <c r="AE67" s="346"/>
      <c r="AF67" s="346"/>
    </row>
    <row r="68" spans="10:32" ht="14.25">
      <c r="J68" s="345"/>
      <c r="K68" s="345"/>
      <c r="L68" s="345"/>
      <c r="M68" s="345"/>
      <c r="N68" s="345"/>
      <c r="O68" s="345"/>
      <c r="P68" s="345"/>
      <c r="Q68" s="345"/>
      <c r="R68" s="345"/>
      <c r="S68" s="345"/>
      <c r="T68" s="345"/>
      <c r="U68" s="346"/>
      <c r="V68" s="346"/>
      <c r="W68" s="346"/>
      <c r="X68" s="346"/>
      <c r="Y68" s="346"/>
      <c r="Z68" s="346"/>
      <c r="AA68" s="346"/>
      <c r="AB68" s="346"/>
      <c r="AC68" s="346"/>
      <c r="AD68" s="346"/>
      <c r="AE68" s="346"/>
      <c r="AF68" s="346"/>
    </row>
    <row r="69" spans="10:32" ht="14.25">
      <c r="J69" s="345"/>
      <c r="K69" s="345"/>
      <c r="L69" s="345"/>
      <c r="M69" s="345"/>
      <c r="N69" s="345"/>
      <c r="O69" s="345"/>
      <c r="P69" s="345"/>
      <c r="Q69" s="345"/>
      <c r="R69" s="345"/>
      <c r="S69" s="345"/>
      <c r="T69" s="345"/>
      <c r="U69" s="346"/>
      <c r="V69" s="346"/>
      <c r="W69" s="346"/>
      <c r="X69" s="346"/>
      <c r="Y69" s="346"/>
      <c r="Z69" s="346"/>
      <c r="AA69" s="346"/>
      <c r="AB69" s="346"/>
      <c r="AC69" s="346"/>
      <c r="AD69" s="346"/>
      <c r="AE69" s="346"/>
      <c r="AF69" s="346"/>
    </row>
    <row r="70" spans="10:32" ht="14.25">
      <c r="J70" s="345"/>
      <c r="K70" s="345"/>
      <c r="L70" s="345"/>
      <c r="M70" s="345"/>
      <c r="N70" s="345"/>
      <c r="O70" s="345"/>
      <c r="P70" s="345"/>
      <c r="Q70" s="345"/>
      <c r="R70" s="345"/>
      <c r="S70" s="345"/>
      <c r="T70" s="345"/>
      <c r="U70" s="346"/>
      <c r="V70" s="346"/>
      <c r="W70" s="346"/>
      <c r="X70" s="346"/>
      <c r="Y70" s="346"/>
      <c r="Z70" s="346"/>
      <c r="AA70" s="346"/>
      <c r="AB70" s="346"/>
      <c r="AC70" s="346"/>
      <c r="AD70" s="346"/>
      <c r="AE70" s="346"/>
      <c r="AF70" s="346"/>
    </row>
    <row r="71" spans="10:32" ht="14.25">
      <c r="J71" s="345"/>
      <c r="K71" s="345"/>
      <c r="L71" s="345"/>
      <c r="M71" s="345"/>
      <c r="N71" s="345"/>
      <c r="O71" s="345"/>
      <c r="P71" s="345"/>
      <c r="Q71" s="345"/>
      <c r="R71" s="345"/>
      <c r="S71" s="345"/>
      <c r="T71" s="345"/>
      <c r="U71" s="346"/>
      <c r="V71" s="346"/>
      <c r="W71" s="346"/>
      <c r="X71" s="346"/>
      <c r="Y71" s="346"/>
      <c r="Z71" s="346"/>
      <c r="AA71" s="346"/>
      <c r="AB71" s="346"/>
      <c r="AC71" s="346"/>
      <c r="AD71" s="346"/>
      <c r="AE71" s="346"/>
      <c r="AF71" s="346"/>
    </row>
  </sheetData>
  <sheetProtection/>
  <mergeCells count="54">
    <mergeCell ref="AL4:AL7"/>
    <mergeCell ref="AM4:AM7"/>
    <mergeCell ref="AF5:AF7"/>
    <mergeCell ref="AG5:AG7"/>
    <mergeCell ref="AH5:AH7"/>
    <mergeCell ref="AI5:AI7"/>
    <mergeCell ref="AJ5:AJ7"/>
    <mergeCell ref="AK4:AK7"/>
    <mergeCell ref="AH4:AJ4"/>
    <mergeCell ref="AE4:AG4"/>
    <mergeCell ref="J37:J42"/>
    <mergeCell ref="K6:K7"/>
    <mergeCell ref="Q6:Q7"/>
    <mergeCell ref="T5:T7"/>
    <mergeCell ref="U6:U7"/>
    <mergeCell ref="L6:M6"/>
    <mergeCell ref="O6:P6"/>
    <mergeCell ref="R6:S6"/>
    <mergeCell ref="K5:M5"/>
    <mergeCell ref="Q5:S5"/>
    <mergeCell ref="G6:G7"/>
    <mergeCell ref="U5:W5"/>
    <mergeCell ref="H6:H7"/>
    <mergeCell ref="I6:I7"/>
    <mergeCell ref="J5:J7"/>
    <mergeCell ref="G5:I5"/>
    <mergeCell ref="N5:P5"/>
    <mergeCell ref="N6:N7"/>
    <mergeCell ref="A5:A7"/>
    <mergeCell ref="B5:B7"/>
    <mergeCell ref="C5:C7"/>
    <mergeCell ref="D5:D7"/>
    <mergeCell ref="E5:E7"/>
    <mergeCell ref="F5:F7"/>
    <mergeCell ref="B2:AF2"/>
    <mergeCell ref="A3:AF3"/>
    <mergeCell ref="A4:C4"/>
    <mergeCell ref="F4:J4"/>
    <mergeCell ref="K4:T4"/>
    <mergeCell ref="X5:Z5"/>
    <mergeCell ref="AA5:AC5"/>
    <mergeCell ref="AD5:AD7"/>
    <mergeCell ref="V6:W6"/>
    <mergeCell ref="Y6:Z6"/>
    <mergeCell ref="U4:AD4"/>
    <mergeCell ref="AE5:AE7"/>
    <mergeCell ref="B56:C56"/>
    <mergeCell ref="Q56:T56"/>
    <mergeCell ref="J59:AF71"/>
    <mergeCell ref="C37:C42"/>
    <mergeCell ref="AB6:AC6"/>
    <mergeCell ref="X6:X7"/>
    <mergeCell ref="AA6:AA7"/>
    <mergeCell ref="A55:C55"/>
  </mergeCells>
  <printOptions/>
  <pageMargins left="0.5511811023622047" right="0.5511811023622047" top="0.5905511811023623" bottom="0.3937007874015748" header="0.5118110236220472" footer="0.5118110236220472"/>
  <pageSetup fitToHeight="0"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M46"/>
  <sheetViews>
    <sheetView zoomScaleSheetLayoutView="100" zoomScalePageLayoutView="0" workbookViewId="0" topLeftCell="A1">
      <selection activeCell="K1" sqref="K1"/>
    </sheetView>
  </sheetViews>
  <sheetFormatPr defaultColWidth="9.00390625" defaultRowHeight="14.25"/>
  <cols>
    <col min="1" max="1" width="6.00390625" style="1" customWidth="1"/>
    <col min="2" max="2" width="21.375" style="2" customWidth="1"/>
    <col min="3" max="3" width="34.00390625" style="2" customWidth="1"/>
    <col min="4" max="4" width="30.625" style="1" hidden="1" customWidth="1"/>
    <col min="5" max="5" width="25.625" style="34" hidden="1" customWidth="1"/>
    <col min="6" max="6" width="18.375" style="0" customWidth="1"/>
    <col min="7" max="7" width="25.625" style="0" hidden="1" customWidth="1"/>
  </cols>
  <sheetData>
    <row r="1" spans="1:13" ht="14.25">
      <c r="A1" s="73" t="s">
        <v>8</v>
      </c>
      <c r="B1" s="74" t="s">
        <v>228</v>
      </c>
      <c r="C1" s="74" t="s">
        <v>229</v>
      </c>
      <c r="D1" s="73"/>
      <c r="E1" s="72"/>
      <c r="F1" s="71" t="s">
        <v>230</v>
      </c>
      <c r="G1" s="71"/>
      <c r="H1" s="75" t="s">
        <v>231</v>
      </c>
      <c r="I1" s="71"/>
      <c r="J1" s="71"/>
      <c r="K1" s="71"/>
      <c r="L1" s="71"/>
      <c r="M1" s="71"/>
    </row>
    <row r="2" spans="1:13" s="49" customFormat="1" ht="10.5" customHeight="1">
      <c r="A2" s="50">
        <v>1</v>
      </c>
      <c r="B2" s="61" t="s">
        <v>183</v>
      </c>
      <c r="C2" s="60" t="s">
        <v>232</v>
      </c>
      <c r="D2" s="59"/>
      <c r="E2" s="58"/>
      <c r="F2" s="55" t="s">
        <v>192</v>
      </c>
      <c r="G2" s="57" t="s">
        <v>233</v>
      </c>
      <c r="H2" s="56"/>
      <c r="I2" s="56"/>
      <c r="J2" s="56"/>
      <c r="K2" s="56"/>
      <c r="L2" s="56"/>
      <c r="M2" s="56"/>
    </row>
    <row r="3" spans="1:13" s="49" customFormat="1" ht="10.5" customHeight="1">
      <c r="A3" s="50">
        <v>2</v>
      </c>
      <c r="B3" s="63" t="s">
        <v>27</v>
      </c>
      <c r="C3" s="63" t="s">
        <v>234</v>
      </c>
      <c r="D3" s="63" t="s">
        <v>29</v>
      </c>
      <c r="E3" s="62" t="s">
        <v>86</v>
      </c>
      <c r="F3" s="51" t="s">
        <v>171</v>
      </c>
      <c r="G3" s="53" t="s">
        <v>233</v>
      </c>
      <c r="H3" s="56"/>
      <c r="I3" s="56"/>
      <c r="J3" s="56"/>
      <c r="K3" s="56"/>
      <c r="L3" s="56"/>
      <c r="M3" s="56"/>
    </row>
    <row r="4" spans="1:13" s="49" customFormat="1" ht="10.5" customHeight="1">
      <c r="A4" s="50">
        <v>3</v>
      </c>
      <c r="B4" s="63" t="s">
        <v>27</v>
      </c>
      <c r="C4" s="63" t="s">
        <v>28</v>
      </c>
      <c r="D4" s="54" t="s">
        <v>29</v>
      </c>
      <c r="E4" s="69" t="s">
        <v>30</v>
      </c>
      <c r="F4" s="51" t="s">
        <v>34</v>
      </c>
      <c r="G4" s="53" t="s">
        <v>233</v>
      </c>
      <c r="H4" s="56"/>
      <c r="I4" s="56"/>
      <c r="J4" s="56"/>
      <c r="K4" s="56"/>
      <c r="L4" s="56"/>
      <c r="M4" s="56"/>
    </row>
    <row r="5" spans="1:13" s="49" customFormat="1" ht="10.5" customHeight="1">
      <c r="A5" s="50">
        <v>4</v>
      </c>
      <c r="B5" s="63" t="s">
        <v>37</v>
      </c>
      <c r="C5" s="63" t="s">
        <v>235</v>
      </c>
      <c r="D5" s="54" t="s">
        <v>39</v>
      </c>
      <c r="E5" s="70" t="s">
        <v>40</v>
      </c>
      <c r="F5" s="51" t="s">
        <v>41</v>
      </c>
      <c r="G5" s="53" t="s">
        <v>233</v>
      </c>
      <c r="H5" s="56"/>
      <c r="I5" s="56"/>
      <c r="J5" s="56"/>
      <c r="K5" s="56"/>
      <c r="L5" s="56"/>
      <c r="M5" s="56"/>
    </row>
    <row r="6" spans="1:13" s="49" customFormat="1" ht="10.5" customHeight="1">
      <c r="A6" s="50">
        <v>5</v>
      </c>
      <c r="B6" s="63" t="s">
        <v>27</v>
      </c>
      <c r="C6" s="63" t="s">
        <v>236</v>
      </c>
      <c r="D6" s="54" t="s">
        <v>29</v>
      </c>
      <c r="E6" s="69" t="s">
        <v>30</v>
      </c>
      <c r="F6" s="51" t="s">
        <v>43</v>
      </c>
      <c r="G6" s="53" t="s">
        <v>237</v>
      </c>
      <c r="H6" s="56"/>
      <c r="I6" s="56"/>
      <c r="J6" s="56"/>
      <c r="K6" s="56"/>
      <c r="L6" s="56"/>
      <c r="M6" s="56"/>
    </row>
    <row r="7" spans="1:13" s="49" customFormat="1" ht="10.5" customHeight="1">
      <c r="A7" s="50">
        <v>6</v>
      </c>
      <c r="B7" s="63" t="s">
        <v>44</v>
      </c>
      <c r="C7" s="63" t="s">
        <v>45</v>
      </c>
      <c r="D7" s="67" t="s">
        <v>46</v>
      </c>
      <c r="E7" s="62" t="s">
        <v>47</v>
      </c>
      <c r="F7" s="51" t="s">
        <v>48</v>
      </c>
      <c r="G7" s="53" t="s">
        <v>238</v>
      </c>
      <c r="H7" s="56"/>
      <c r="I7" s="56"/>
      <c r="J7" s="56"/>
      <c r="K7" s="56"/>
      <c r="L7" s="56"/>
      <c r="M7" s="56"/>
    </row>
    <row r="8" spans="1:13" s="49" customFormat="1" ht="10.5" customHeight="1">
      <c r="A8" s="50">
        <v>7</v>
      </c>
      <c r="B8" s="63" t="s">
        <v>49</v>
      </c>
      <c r="C8" s="63" t="s">
        <v>50</v>
      </c>
      <c r="D8" s="67" t="s">
        <v>51</v>
      </c>
      <c r="E8" s="62" t="s">
        <v>52</v>
      </c>
      <c r="F8" s="51" t="s">
        <v>53</v>
      </c>
      <c r="G8" s="53" t="s">
        <v>233</v>
      </c>
      <c r="H8" s="56"/>
      <c r="I8" s="56"/>
      <c r="J8" s="56"/>
      <c r="K8" s="56"/>
      <c r="L8" s="56"/>
      <c r="M8" s="56"/>
    </row>
    <row r="9" spans="1:13" s="49" customFormat="1" ht="10.5" customHeight="1">
      <c r="A9" s="50">
        <v>8</v>
      </c>
      <c r="B9" s="68" t="s">
        <v>56</v>
      </c>
      <c r="C9" s="68" t="s">
        <v>57</v>
      </c>
      <c r="D9" s="67" t="s">
        <v>58</v>
      </c>
      <c r="E9" s="62" t="s">
        <v>59</v>
      </c>
      <c r="F9" s="51" t="s">
        <v>60</v>
      </c>
      <c r="G9" s="53" t="s">
        <v>239</v>
      </c>
      <c r="H9" s="56"/>
      <c r="I9" s="56"/>
      <c r="J9" s="56"/>
      <c r="K9" s="56"/>
      <c r="L9" s="56"/>
      <c r="M9" s="56"/>
    </row>
    <row r="10" spans="1:13" s="49" customFormat="1" ht="10.5" customHeight="1">
      <c r="A10" s="50">
        <v>9</v>
      </c>
      <c r="B10" s="68" t="s">
        <v>63</v>
      </c>
      <c r="C10" s="68" t="s">
        <v>64</v>
      </c>
      <c r="D10" s="67" t="s">
        <v>65</v>
      </c>
      <c r="E10" s="62" t="s">
        <v>66</v>
      </c>
      <c r="F10" s="51" t="s">
        <v>67</v>
      </c>
      <c r="G10" s="53" t="s">
        <v>233</v>
      </c>
      <c r="H10" s="56"/>
      <c r="I10" s="56"/>
      <c r="J10" s="56"/>
      <c r="K10" s="56"/>
      <c r="L10" s="56"/>
      <c r="M10" s="56"/>
    </row>
    <row r="11" spans="1:13" s="49" customFormat="1" ht="10.5" customHeight="1">
      <c r="A11" s="50">
        <v>10</v>
      </c>
      <c r="B11" s="63" t="s">
        <v>68</v>
      </c>
      <c r="C11" s="64" t="s">
        <v>240</v>
      </c>
      <c r="D11" s="67" t="s">
        <v>70</v>
      </c>
      <c r="E11" s="62" t="s">
        <v>71</v>
      </c>
      <c r="F11" s="51" t="s">
        <v>72</v>
      </c>
      <c r="G11" s="53" t="s">
        <v>233</v>
      </c>
      <c r="H11" s="56"/>
      <c r="I11" s="56"/>
      <c r="J11" s="56"/>
      <c r="K11" s="56"/>
      <c r="L11" s="56"/>
      <c r="M11" s="56"/>
    </row>
    <row r="12" spans="1:13" s="49" customFormat="1" ht="10.5" customHeight="1">
      <c r="A12" s="50">
        <v>11</v>
      </c>
      <c r="B12" s="63" t="s">
        <v>75</v>
      </c>
      <c r="C12" s="63" t="s">
        <v>76</v>
      </c>
      <c r="D12" s="67" t="s">
        <v>77</v>
      </c>
      <c r="E12" s="62" t="s">
        <v>78</v>
      </c>
      <c r="F12" s="51" t="s">
        <v>79</v>
      </c>
      <c r="G12" s="53" t="s">
        <v>233</v>
      </c>
      <c r="H12" s="56"/>
      <c r="I12" s="56"/>
      <c r="J12" s="56"/>
      <c r="K12" s="56"/>
      <c r="L12" s="56"/>
      <c r="M12" s="56"/>
    </row>
    <row r="13" spans="1:13" s="49" customFormat="1" ht="10.5" customHeight="1">
      <c r="A13" s="50">
        <v>12</v>
      </c>
      <c r="B13" s="63" t="s">
        <v>80</v>
      </c>
      <c r="C13" s="63" t="s">
        <v>81</v>
      </c>
      <c r="D13" s="67" t="s">
        <v>82</v>
      </c>
      <c r="E13" s="62" t="s">
        <v>83</v>
      </c>
      <c r="F13" s="51" t="s">
        <v>84</v>
      </c>
      <c r="G13" s="53" t="s">
        <v>241</v>
      </c>
      <c r="H13" s="56"/>
      <c r="I13" s="56"/>
      <c r="J13" s="56"/>
      <c r="K13" s="56"/>
      <c r="L13" s="56"/>
      <c r="M13" s="56"/>
    </row>
    <row r="14" spans="1:13" s="49" customFormat="1" ht="10.5" customHeight="1">
      <c r="A14" s="50">
        <v>13</v>
      </c>
      <c r="B14" s="63" t="s">
        <v>27</v>
      </c>
      <c r="C14" s="63" t="s">
        <v>242</v>
      </c>
      <c r="D14" s="63" t="s">
        <v>29</v>
      </c>
      <c r="E14" s="62" t="s">
        <v>86</v>
      </c>
      <c r="F14" s="51" t="s">
        <v>87</v>
      </c>
      <c r="G14" s="53" t="s">
        <v>243</v>
      </c>
      <c r="H14" s="56"/>
      <c r="I14" s="56"/>
      <c r="J14" s="56"/>
      <c r="K14" s="56"/>
      <c r="L14" s="56"/>
      <c r="M14" s="56"/>
    </row>
    <row r="15" spans="1:13" s="49" customFormat="1" ht="10.5" customHeight="1">
      <c r="A15" s="50">
        <v>14</v>
      </c>
      <c r="B15" s="63" t="s">
        <v>88</v>
      </c>
      <c r="C15" s="63" t="s">
        <v>89</v>
      </c>
      <c r="D15" s="63" t="s">
        <v>90</v>
      </c>
      <c r="E15" s="62" t="s">
        <v>91</v>
      </c>
      <c r="F15" s="51" t="s">
        <v>92</v>
      </c>
      <c r="G15" s="53" t="s">
        <v>237</v>
      </c>
      <c r="H15" s="56"/>
      <c r="I15" s="56"/>
      <c r="J15" s="56"/>
      <c r="K15" s="56"/>
      <c r="L15" s="56"/>
      <c r="M15" s="56"/>
    </row>
    <row r="16" spans="1:13" s="49" customFormat="1" ht="10.5" customHeight="1">
      <c r="A16" s="50">
        <v>15</v>
      </c>
      <c r="B16" s="63" t="s">
        <v>95</v>
      </c>
      <c r="C16" s="63" t="s">
        <v>96</v>
      </c>
      <c r="D16" s="63" t="s">
        <v>97</v>
      </c>
      <c r="E16" s="62" t="s">
        <v>98</v>
      </c>
      <c r="F16" s="51" t="s">
        <v>99</v>
      </c>
      <c r="G16" s="53" t="s">
        <v>244</v>
      </c>
      <c r="H16" s="56"/>
      <c r="I16" s="56"/>
      <c r="J16" s="56"/>
      <c r="K16" s="56"/>
      <c r="L16" s="56"/>
      <c r="M16" s="56"/>
    </row>
    <row r="17" spans="1:13" s="49" customFormat="1" ht="10.5" customHeight="1">
      <c r="A17" s="50">
        <v>16</v>
      </c>
      <c r="B17" s="63" t="s">
        <v>102</v>
      </c>
      <c r="C17" s="63" t="s">
        <v>245</v>
      </c>
      <c r="D17" s="63" t="s">
        <v>104</v>
      </c>
      <c r="E17" s="62" t="s">
        <v>105</v>
      </c>
      <c r="F17" s="51" t="s">
        <v>106</v>
      </c>
      <c r="G17" s="53" t="s">
        <v>233</v>
      </c>
      <c r="H17" s="56"/>
      <c r="I17" s="56"/>
      <c r="J17" s="56"/>
      <c r="K17" s="56"/>
      <c r="L17" s="56"/>
      <c r="M17" s="56"/>
    </row>
    <row r="18" spans="1:13" s="49" customFormat="1" ht="10.5" customHeight="1">
      <c r="A18" s="50">
        <v>17</v>
      </c>
      <c r="B18" s="63" t="s">
        <v>107</v>
      </c>
      <c r="C18" s="63" t="s">
        <v>108</v>
      </c>
      <c r="D18" s="63" t="s">
        <v>109</v>
      </c>
      <c r="E18" s="62" t="s">
        <v>110</v>
      </c>
      <c r="F18" s="51" t="s">
        <v>111</v>
      </c>
      <c r="G18" s="53" t="s">
        <v>233</v>
      </c>
      <c r="H18" s="56"/>
      <c r="I18" s="56"/>
      <c r="J18" s="56"/>
      <c r="K18" s="56"/>
      <c r="L18" s="56"/>
      <c r="M18" s="56"/>
    </row>
    <row r="19" spans="1:13" s="49" customFormat="1" ht="10.5" customHeight="1">
      <c r="A19" s="50">
        <v>18</v>
      </c>
      <c r="B19" s="63" t="s">
        <v>114</v>
      </c>
      <c r="C19" s="63" t="s">
        <v>115</v>
      </c>
      <c r="D19" s="63" t="s">
        <v>116</v>
      </c>
      <c r="E19" s="62" t="s">
        <v>117</v>
      </c>
      <c r="F19" s="51" t="s">
        <v>118</v>
      </c>
      <c r="G19" s="53" t="s">
        <v>233</v>
      </c>
      <c r="H19" s="56"/>
      <c r="I19" s="56"/>
      <c r="J19" s="56"/>
      <c r="K19" s="56"/>
      <c r="L19" s="56"/>
      <c r="M19" s="56"/>
    </row>
    <row r="20" spans="1:13" s="49" customFormat="1" ht="10.5" customHeight="1">
      <c r="A20" s="50">
        <v>19</v>
      </c>
      <c r="B20" s="63" t="s">
        <v>27</v>
      </c>
      <c r="C20" s="63" t="s">
        <v>119</v>
      </c>
      <c r="D20" s="63" t="s">
        <v>29</v>
      </c>
      <c r="E20" s="62" t="s">
        <v>86</v>
      </c>
      <c r="F20" s="51" t="s">
        <v>120</v>
      </c>
      <c r="G20" s="53" t="s">
        <v>233</v>
      </c>
      <c r="H20" s="56"/>
      <c r="I20" s="56"/>
      <c r="J20" s="56"/>
      <c r="K20" s="56"/>
      <c r="L20" s="56"/>
      <c r="M20" s="56"/>
    </row>
    <row r="21" spans="1:13" s="49" customFormat="1" ht="10.5" customHeight="1">
      <c r="A21" s="50">
        <v>20</v>
      </c>
      <c r="B21" s="63" t="s">
        <v>121</v>
      </c>
      <c r="C21" s="63" t="s">
        <v>246</v>
      </c>
      <c r="D21" s="63" t="s">
        <v>123</v>
      </c>
      <c r="E21" s="62" t="s">
        <v>124</v>
      </c>
      <c r="F21" s="51" t="s">
        <v>125</v>
      </c>
      <c r="G21" s="53" t="s">
        <v>247</v>
      </c>
      <c r="H21" s="56"/>
      <c r="I21" s="56"/>
      <c r="J21" s="56"/>
      <c r="K21" s="56"/>
      <c r="L21" s="56"/>
      <c r="M21" s="56"/>
    </row>
    <row r="22" spans="1:13" s="49" customFormat="1" ht="10.5" customHeight="1">
      <c r="A22" s="50">
        <v>21</v>
      </c>
      <c r="B22" s="63" t="s">
        <v>126</v>
      </c>
      <c r="C22" s="63" t="s">
        <v>127</v>
      </c>
      <c r="D22" s="63" t="s">
        <v>128</v>
      </c>
      <c r="E22" s="62" t="s">
        <v>129</v>
      </c>
      <c r="F22" s="51" t="s">
        <v>130</v>
      </c>
      <c r="G22" s="53" t="s">
        <v>248</v>
      </c>
      <c r="H22" s="56"/>
      <c r="I22" s="56"/>
      <c r="J22" s="56"/>
      <c r="K22" s="56"/>
      <c r="L22" s="56"/>
      <c r="M22" s="56"/>
    </row>
    <row r="23" spans="1:13" s="49" customFormat="1" ht="10.5" customHeight="1">
      <c r="A23" s="50">
        <v>22</v>
      </c>
      <c r="B23" s="63" t="s">
        <v>131</v>
      </c>
      <c r="C23" s="64" t="s">
        <v>249</v>
      </c>
      <c r="D23" s="63" t="s">
        <v>133</v>
      </c>
      <c r="E23" s="62" t="s">
        <v>134</v>
      </c>
      <c r="F23" s="51" t="s">
        <v>135</v>
      </c>
      <c r="G23" s="53" t="s">
        <v>250</v>
      </c>
      <c r="H23" s="56"/>
      <c r="I23" s="56"/>
      <c r="J23" s="56"/>
      <c r="K23" s="56"/>
      <c r="L23" s="56"/>
      <c r="M23" s="56"/>
    </row>
    <row r="24" spans="1:13" s="49" customFormat="1" ht="10.5" customHeight="1">
      <c r="A24" s="50">
        <v>23</v>
      </c>
      <c r="B24" s="63" t="s">
        <v>138</v>
      </c>
      <c r="C24" s="63" t="s">
        <v>251</v>
      </c>
      <c r="D24" s="63" t="s">
        <v>140</v>
      </c>
      <c r="E24" s="62" t="s">
        <v>141</v>
      </c>
      <c r="F24" s="51" t="s">
        <v>142</v>
      </c>
      <c r="G24" s="53" t="s">
        <v>233</v>
      </c>
      <c r="H24" s="56"/>
      <c r="I24" s="56"/>
      <c r="J24" s="56"/>
      <c r="K24" s="56"/>
      <c r="L24" s="56"/>
      <c r="M24" s="56"/>
    </row>
    <row r="25" spans="1:13" s="49" customFormat="1" ht="10.5" customHeight="1">
      <c r="A25" s="50">
        <v>24</v>
      </c>
      <c r="B25" s="63" t="s">
        <v>145</v>
      </c>
      <c r="C25" s="63" t="s">
        <v>146</v>
      </c>
      <c r="D25" s="63" t="s">
        <v>147</v>
      </c>
      <c r="E25" s="62" t="s">
        <v>148</v>
      </c>
      <c r="F25" s="51" t="s">
        <v>149</v>
      </c>
      <c r="G25" s="53" t="s">
        <v>237</v>
      </c>
      <c r="H25" s="56"/>
      <c r="I25" s="56"/>
      <c r="J25" s="56"/>
      <c r="K25" s="56"/>
      <c r="L25" s="56"/>
      <c r="M25" s="56"/>
    </row>
    <row r="26" spans="1:13" s="49" customFormat="1" ht="10.5" customHeight="1">
      <c r="A26" s="50">
        <v>25</v>
      </c>
      <c r="B26" s="63" t="s">
        <v>152</v>
      </c>
      <c r="C26" s="63" t="s">
        <v>153</v>
      </c>
      <c r="D26" s="63" t="s">
        <v>154</v>
      </c>
      <c r="E26" s="62" t="s">
        <v>155</v>
      </c>
      <c r="F26" s="51" t="s">
        <v>156</v>
      </c>
      <c r="G26" s="53" t="s">
        <v>233</v>
      </c>
      <c r="H26" s="56"/>
      <c r="I26" s="56"/>
      <c r="J26" s="56"/>
      <c r="K26" s="56"/>
      <c r="L26" s="56"/>
      <c r="M26" s="56"/>
    </row>
    <row r="27" spans="1:13" s="49" customFormat="1" ht="10.5" customHeight="1">
      <c r="A27" s="50">
        <v>26</v>
      </c>
      <c r="B27" s="61" t="s">
        <v>80</v>
      </c>
      <c r="C27" s="65" t="s">
        <v>252</v>
      </c>
      <c r="D27" s="59" t="s">
        <v>82</v>
      </c>
      <c r="E27" s="58" t="s">
        <v>83</v>
      </c>
      <c r="F27" s="52" t="s">
        <v>175</v>
      </c>
      <c r="G27" s="53" t="s">
        <v>238</v>
      </c>
      <c r="H27" s="56"/>
      <c r="I27" s="56"/>
      <c r="J27" s="56"/>
      <c r="K27" s="56"/>
      <c r="L27" s="56"/>
      <c r="M27" s="56"/>
    </row>
    <row r="28" spans="1:13" s="49" customFormat="1" ht="10.5" customHeight="1">
      <c r="A28" s="50">
        <v>27</v>
      </c>
      <c r="B28" s="61" t="s">
        <v>27</v>
      </c>
      <c r="C28" s="65" t="s">
        <v>210</v>
      </c>
      <c r="D28" s="63" t="s">
        <v>29</v>
      </c>
      <c r="E28" s="62" t="s">
        <v>86</v>
      </c>
      <c r="F28" s="52" t="s">
        <v>211</v>
      </c>
      <c r="G28" s="53" t="s">
        <v>253</v>
      </c>
      <c r="H28" s="56"/>
      <c r="I28" s="56"/>
      <c r="J28" s="56"/>
      <c r="K28" s="56"/>
      <c r="L28" s="56"/>
      <c r="M28" s="56"/>
    </row>
    <row r="29" spans="1:13" s="49" customFormat="1" ht="10.5" customHeight="1">
      <c r="A29" s="50">
        <v>28</v>
      </c>
      <c r="B29" s="61" t="s">
        <v>194</v>
      </c>
      <c r="C29" s="66" t="s">
        <v>254</v>
      </c>
      <c r="D29" s="59" t="s">
        <v>196</v>
      </c>
      <c r="E29" s="58" t="s">
        <v>197</v>
      </c>
      <c r="F29" s="52" t="s">
        <v>209</v>
      </c>
      <c r="G29" s="57" t="s">
        <v>255</v>
      </c>
      <c r="H29" s="56"/>
      <c r="I29" s="56"/>
      <c r="J29" s="56"/>
      <c r="K29" s="56"/>
      <c r="L29" s="56"/>
      <c r="M29" s="56"/>
    </row>
    <row r="30" spans="1:13" s="49" customFormat="1" ht="10.5" customHeight="1">
      <c r="A30" s="50">
        <v>29</v>
      </c>
      <c r="B30" s="61" t="s">
        <v>194</v>
      </c>
      <c r="C30" s="66" t="s">
        <v>256</v>
      </c>
      <c r="D30" s="59" t="s">
        <v>196</v>
      </c>
      <c r="E30" s="58" t="s">
        <v>197</v>
      </c>
      <c r="F30" s="52" t="s">
        <v>207</v>
      </c>
      <c r="G30" s="57" t="s">
        <v>257</v>
      </c>
      <c r="H30" s="56"/>
      <c r="I30" s="56"/>
      <c r="J30" s="56"/>
      <c r="K30" s="56"/>
      <c r="L30" s="56"/>
      <c r="M30" s="56"/>
    </row>
    <row r="31" spans="1:13" s="49" customFormat="1" ht="10.5" customHeight="1">
      <c r="A31" s="50">
        <v>30</v>
      </c>
      <c r="B31" s="61" t="s">
        <v>194</v>
      </c>
      <c r="C31" s="66" t="s">
        <v>258</v>
      </c>
      <c r="D31" s="59" t="s">
        <v>196</v>
      </c>
      <c r="E31" s="58" t="s">
        <v>197</v>
      </c>
      <c r="F31" s="52" t="s">
        <v>205</v>
      </c>
      <c r="G31" s="57"/>
      <c r="H31" s="56"/>
      <c r="I31" s="56"/>
      <c r="J31" s="56"/>
      <c r="K31" s="56"/>
      <c r="L31" s="56"/>
      <c r="M31" s="56"/>
    </row>
    <row r="32" spans="1:13" s="49" customFormat="1" ht="10.5" customHeight="1">
      <c r="A32" s="50">
        <v>31</v>
      </c>
      <c r="B32" s="61" t="s">
        <v>194</v>
      </c>
      <c r="C32" s="66" t="s">
        <v>259</v>
      </c>
      <c r="D32" s="59" t="s">
        <v>196</v>
      </c>
      <c r="E32" s="58" t="s">
        <v>197</v>
      </c>
      <c r="F32" s="52" t="s">
        <v>203</v>
      </c>
      <c r="G32" s="57" t="s">
        <v>260</v>
      </c>
      <c r="H32" s="56"/>
      <c r="I32" s="56"/>
      <c r="J32" s="56"/>
      <c r="K32" s="56"/>
      <c r="L32" s="56"/>
      <c r="M32" s="56"/>
    </row>
    <row r="33" spans="1:13" s="49" customFormat="1" ht="10.5" customHeight="1">
      <c r="A33" s="50">
        <v>32</v>
      </c>
      <c r="B33" s="61" t="s">
        <v>194</v>
      </c>
      <c r="C33" s="65" t="s">
        <v>200</v>
      </c>
      <c r="D33" s="59" t="s">
        <v>196</v>
      </c>
      <c r="E33" s="58" t="s">
        <v>197</v>
      </c>
      <c r="F33" s="52" t="s">
        <v>201</v>
      </c>
      <c r="G33" s="57" t="s">
        <v>260</v>
      </c>
      <c r="H33" s="56"/>
      <c r="I33" s="56"/>
      <c r="J33" s="56"/>
      <c r="K33" s="56"/>
      <c r="L33" s="56"/>
      <c r="M33" s="56"/>
    </row>
    <row r="34" spans="1:13" s="49" customFormat="1" ht="10.5" customHeight="1">
      <c r="A34" s="50">
        <v>33</v>
      </c>
      <c r="B34" s="61" t="s">
        <v>194</v>
      </c>
      <c r="C34" s="65" t="s">
        <v>195</v>
      </c>
      <c r="D34" s="59" t="s">
        <v>196</v>
      </c>
      <c r="E34" s="58" t="s">
        <v>197</v>
      </c>
      <c r="F34" s="52" t="s">
        <v>198</v>
      </c>
      <c r="G34" s="57" t="s">
        <v>253</v>
      </c>
      <c r="H34" s="56"/>
      <c r="I34" s="56"/>
      <c r="J34" s="56"/>
      <c r="K34" s="56"/>
      <c r="L34" s="56"/>
      <c r="M34" s="56"/>
    </row>
    <row r="35" spans="1:13" s="49" customFormat="1" ht="10.5" customHeight="1">
      <c r="A35" s="50">
        <v>34</v>
      </c>
      <c r="B35" s="61" t="s">
        <v>177</v>
      </c>
      <c r="C35" s="65" t="s">
        <v>261</v>
      </c>
      <c r="D35" s="59" t="s">
        <v>179</v>
      </c>
      <c r="E35" s="58" t="s">
        <v>180</v>
      </c>
      <c r="F35" s="52" t="s">
        <v>213</v>
      </c>
      <c r="G35" s="57" t="s">
        <v>253</v>
      </c>
      <c r="H35" s="56"/>
      <c r="I35" s="56"/>
      <c r="J35" s="56"/>
      <c r="K35" s="56"/>
      <c r="L35" s="56"/>
      <c r="M35" s="56"/>
    </row>
    <row r="36" spans="1:13" s="49" customFormat="1" ht="10.5" customHeight="1">
      <c r="A36" s="50">
        <v>35</v>
      </c>
      <c r="B36" s="61" t="s">
        <v>215</v>
      </c>
      <c r="C36" s="66" t="s">
        <v>262</v>
      </c>
      <c r="D36" s="59" t="s">
        <v>217</v>
      </c>
      <c r="E36" s="58" t="s">
        <v>218</v>
      </c>
      <c r="F36" s="52" t="s">
        <v>219</v>
      </c>
      <c r="G36" s="57" t="s">
        <v>260</v>
      </c>
      <c r="H36" s="56"/>
      <c r="I36" s="56"/>
      <c r="J36" s="56"/>
      <c r="K36" s="56"/>
      <c r="L36" s="56"/>
      <c r="M36" s="56"/>
    </row>
    <row r="37" spans="1:13" s="49" customFormat="1" ht="10.5" customHeight="1">
      <c r="A37" s="50">
        <v>36</v>
      </c>
      <c r="B37" s="61" t="s">
        <v>177</v>
      </c>
      <c r="C37" s="65" t="s">
        <v>178</v>
      </c>
      <c r="D37" s="59" t="s">
        <v>179</v>
      </c>
      <c r="E37" s="58" t="s">
        <v>180</v>
      </c>
      <c r="F37" s="52" t="s">
        <v>181</v>
      </c>
      <c r="G37" s="57" t="s">
        <v>260</v>
      </c>
      <c r="H37" s="56"/>
      <c r="I37" s="56"/>
      <c r="J37" s="56"/>
      <c r="K37" s="56"/>
      <c r="L37" s="56"/>
      <c r="M37" s="56"/>
    </row>
    <row r="38" spans="1:13" s="49" customFormat="1" ht="10.5" customHeight="1">
      <c r="A38" s="50">
        <v>37</v>
      </c>
      <c r="B38" s="61" t="s">
        <v>220</v>
      </c>
      <c r="C38" s="65" t="s">
        <v>221</v>
      </c>
      <c r="D38" s="59" t="s">
        <v>222</v>
      </c>
      <c r="E38" s="58" t="s">
        <v>223</v>
      </c>
      <c r="F38" s="52" t="s">
        <v>224</v>
      </c>
      <c r="G38" s="57" t="s">
        <v>233</v>
      </c>
      <c r="H38" s="56"/>
      <c r="I38" s="56"/>
      <c r="J38" s="56"/>
      <c r="K38" s="56"/>
      <c r="L38" s="56"/>
      <c r="M38" s="56"/>
    </row>
    <row r="39" spans="1:13" s="49" customFormat="1" ht="10.5" customHeight="1">
      <c r="A39" s="50">
        <v>38</v>
      </c>
      <c r="B39" s="63" t="s">
        <v>157</v>
      </c>
      <c r="C39" s="63" t="s">
        <v>158</v>
      </c>
      <c r="D39" s="63" t="s">
        <v>159</v>
      </c>
      <c r="E39" s="62" t="s">
        <v>160</v>
      </c>
      <c r="F39" s="51" t="s">
        <v>161</v>
      </c>
      <c r="G39" s="57" t="s">
        <v>263</v>
      </c>
      <c r="H39" s="56"/>
      <c r="I39" s="56"/>
      <c r="J39" s="56"/>
      <c r="K39" s="56"/>
      <c r="L39" s="56"/>
      <c r="M39" s="56"/>
    </row>
    <row r="40" spans="1:13" s="49" customFormat="1" ht="10.5" customHeight="1">
      <c r="A40" s="50">
        <v>39</v>
      </c>
      <c r="B40" s="63" t="s">
        <v>162</v>
      </c>
      <c r="C40" s="63" t="s">
        <v>163</v>
      </c>
      <c r="D40" s="64" t="s">
        <v>264</v>
      </c>
      <c r="E40" s="62" t="s">
        <v>165</v>
      </c>
      <c r="F40" s="51" t="s">
        <v>166</v>
      </c>
      <c r="G40" s="57" t="s">
        <v>253</v>
      </c>
      <c r="H40" s="56"/>
      <c r="I40" s="56"/>
      <c r="J40" s="56"/>
      <c r="K40" s="56"/>
      <c r="L40" s="56"/>
      <c r="M40" s="56"/>
    </row>
    <row r="41" spans="1:13" s="49" customFormat="1" ht="10.5" customHeight="1">
      <c r="A41" s="50">
        <v>40</v>
      </c>
      <c r="B41" s="63" t="s">
        <v>27</v>
      </c>
      <c r="C41" s="64" t="s">
        <v>265</v>
      </c>
      <c r="D41" s="63" t="s">
        <v>29</v>
      </c>
      <c r="E41" s="62" t="s">
        <v>86</v>
      </c>
      <c r="F41" s="51" t="s">
        <v>168</v>
      </c>
      <c r="G41" s="57" t="s">
        <v>266</v>
      </c>
      <c r="H41" s="56"/>
      <c r="I41" s="56"/>
      <c r="J41" s="56"/>
      <c r="K41" s="56"/>
      <c r="L41" s="56"/>
      <c r="M41" s="56"/>
    </row>
    <row r="42" spans="2:5" ht="14.25">
      <c r="B42" s="16"/>
      <c r="C42" s="16"/>
      <c r="D42" s="16"/>
      <c r="E42" s="36"/>
    </row>
    <row r="43" spans="2:5" ht="14.25">
      <c r="B43" s="16"/>
      <c r="C43" s="16"/>
      <c r="D43" s="16"/>
      <c r="E43" s="36"/>
    </row>
    <row r="44" spans="2:5" ht="14.25">
      <c r="B44" s="16"/>
      <c r="C44" s="16"/>
      <c r="D44" s="16"/>
      <c r="E44" s="36"/>
    </row>
    <row r="45" spans="2:5" ht="14.25">
      <c r="B45" s="16"/>
      <c r="C45" s="16"/>
      <c r="D45" s="16"/>
      <c r="E45" s="36"/>
    </row>
    <row r="46" spans="2:5" ht="14.25">
      <c r="B46" s="15"/>
      <c r="C46" s="15"/>
      <c r="D46" s="14"/>
      <c r="E46" s="35"/>
    </row>
  </sheetData>
  <sheetProtection/>
  <printOptions/>
  <pageMargins left="0.75" right="0.75" top="1" bottom="1" header="0.5111111111111111" footer="0.511111111111111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D49"/>
  <sheetViews>
    <sheetView zoomScaleSheetLayoutView="100" zoomScalePageLayoutView="0" workbookViewId="0" topLeftCell="A1">
      <selection activeCell="A49" sqref="A49:D49"/>
    </sheetView>
  </sheetViews>
  <sheetFormatPr defaultColWidth="9.00390625" defaultRowHeight="14.25"/>
  <cols>
    <col min="1" max="1" width="19.75390625" style="76" customWidth="1"/>
    <col min="2" max="4" width="9.00390625" style="76" bestFit="1" customWidth="1"/>
  </cols>
  <sheetData>
    <row r="1" spans="1:4" ht="14.25">
      <c r="A1" s="424" t="s">
        <v>10</v>
      </c>
      <c r="B1" s="422" t="s">
        <v>14</v>
      </c>
      <c r="C1" s="423"/>
      <c r="D1" s="423"/>
    </row>
    <row r="2" spans="1:4" ht="14.25">
      <c r="A2" s="424"/>
      <c r="B2" s="425" t="s">
        <v>23</v>
      </c>
      <c r="C2" s="425" t="s">
        <v>24</v>
      </c>
      <c r="D2" s="427" t="s">
        <v>19</v>
      </c>
    </row>
    <row r="3" spans="1:4" ht="14.25">
      <c r="A3" s="424"/>
      <c r="B3" s="426"/>
      <c r="C3" s="426"/>
      <c r="D3" s="428"/>
    </row>
    <row r="4" spans="1:4" ht="21">
      <c r="A4" s="87" t="s">
        <v>28</v>
      </c>
      <c r="B4" s="78">
        <v>220</v>
      </c>
      <c r="C4" s="78">
        <v>220</v>
      </c>
      <c r="D4" s="78">
        <f aca="true" t="shared" si="0" ref="D4:D48">B4+C4</f>
        <v>440</v>
      </c>
    </row>
    <row r="5" spans="1:4" ht="21.75">
      <c r="A5" s="87" t="s">
        <v>267</v>
      </c>
      <c r="B5" s="78">
        <v>362.5</v>
      </c>
      <c r="C5" s="78">
        <v>362.5</v>
      </c>
      <c r="D5" s="78">
        <f t="shared" si="0"/>
        <v>725</v>
      </c>
    </row>
    <row r="6" spans="1:4" ht="32.25">
      <c r="A6" s="87" t="s">
        <v>268</v>
      </c>
      <c r="B6" s="78">
        <v>60</v>
      </c>
      <c r="C6" s="78">
        <v>60</v>
      </c>
      <c r="D6" s="78">
        <f t="shared" si="0"/>
        <v>120</v>
      </c>
    </row>
    <row r="7" spans="1:4" ht="21">
      <c r="A7" s="87" t="s">
        <v>45</v>
      </c>
      <c r="B7" s="78">
        <v>144.5</v>
      </c>
      <c r="C7" s="78">
        <v>144.5</v>
      </c>
      <c r="D7" s="78">
        <f t="shared" si="0"/>
        <v>289</v>
      </c>
    </row>
    <row r="8" spans="1:4" ht="21">
      <c r="A8" s="87" t="s">
        <v>50</v>
      </c>
      <c r="B8" s="78">
        <v>248</v>
      </c>
      <c r="C8" s="78">
        <v>248</v>
      </c>
      <c r="D8" s="78">
        <f t="shared" si="0"/>
        <v>496</v>
      </c>
    </row>
    <row r="9" spans="1:4" ht="21">
      <c r="A9" s="88" t="s">
        <v>57</v>
      </c>
      <c r="B9" s="78">
        <v>203</v>
      </c>
      <c r="C9" s="78">
        <v>203</v>
      </c>
      <c r="D9" s="78">
        <f t="shared" si="0"/>
        <v>406</v>
      </c>
    </row>
    <row r="10" spans="1:4" ht="21">
      <c r="A10" s="88" t="s">
        <v>64</v>
      </c>
      <c r="B10" s="78">
        <v>364.5</v>
      </c>
      <c r="C10" s="78">
        <v>364.5</v>
      </c>
      <c r="D10" s="78">
        <f t="shared" si="0"/>
        <v>729</v>
      </c>
    </row>
    <row r="11" spans="1:4" ht="21.75">
      <c r="A11" s="86" t="s">
        <v>269</v>
      </c>
      <c r="B11" s="78">
        <v>472</v>
      </c>
      <c r="C11" s="78">
        <v>472</v>
      </c>
      <c r="D11" s="78">
        <f t="shared" si="0"/>
        <v>944</v>
      </c>
    </row>
    <row r="12" spans="1:4" ht="14.25">
      <c r="A12" s="87" t="s">
        <v>76</v>
      </c>
      <c r="B12" s="78">
        <v>150</v>
      </c>
      <c r="C12" s="78">
        <v>150</v>
      </c>
      <c r="D12" s="78">
        <f t="shared" si="0"/>
        <v>300</v>
      </c>
    </row>
    <row r="13" spans="1:4" ht="21">
      <c r="A13" s="87" t="s">
        <v>81</v>
      </c>
      <c r="B13" s="78">
        <v>320</v>
      </c>
      <c r="C13" s="78">
        <v>320</v>
      </c>
      <c r="D13" s="78">
        <f t="shared" si="0"/>
        <v>640</v>
      </c>
    </row>
    <row r="14" spans="1:4" ht="31.5">
      <c r="A14" s="87" t="s">
        <v>270</v>
      </c>
      <c r="B14" s="78">
        <v>185</v>
      </c>
      <c r="C14" s="78">
        <v>185</v>
      </c>
      <c r="D14" s="78">
        <f t="shared" si="0"/>
        <v>370</v>
      </c>
    </row>
    <row r="15" spans="1:4" ht="14.25">
      <c r="A15" s="87" t="s">
        <v>89</v>
      </c>
      <c r="B15" s="78">
        <v>77</v>
      </c>
      <c r="C15" s="78">
        <v>77</v>
      </c>
      <c r="D15" s="78">
        <f t="shared" si="0"/>
        <v>154</v>
      </c>
    </row>
    <row r="16" spans="1:4" ht="21">
      <c r="A16" s="87" t="s">
        <v>96</v>
      </c>
      <c r="B16" s="78">
        <v>369.5</v>
      </c>
      <c r="C16" s="78">
        <v>369.5</v>
      </c>
      <c r="D16" s="78">
        <f t="shared" si="0"/>
        <v>739</v>
      </c>
    </row>
    <row r="17" spans="1:4" ht="14.25">
      <c r="A17" s="87" t="s">
        <v>271</v>
      </c>
      <c r="B17" s="81">
        <v>397</v>
      </c>
      <c r="C17" s="81">
        <v>397</v>
      </c>
      <c r="D17" s="78">
        <f t="shared" si="0"/>
        <v>794</v>
      </c>
    </row>
    <row r="18" spans="1:4" ht="21">
      <c r="A18" s="87" t="s">
        <v>108</v>
      </c>
      <c r="B18" s="78">
        <v>100</v>
      </c>
      <c r="C18" s="78">
        <v>100</v>
      </c>
      <c r="D18" s="78">
        <f t="shared" si="0"/>
        <v>200</v>
      </c>
    </row>
    <row r="19" spans="1:4" ht="21">
      <c r="A19" s="87" t="s">
        <v>115</v>
      </c>
      <c r="B19" s="78">
        <v>116.5</v>
      </c>
      <c r="C19" s="78">
        <v>116.5</v>
      </c>
      <c r="D19" s="78">
        <f t="shared" si="0"/>
        <v>233</v>
      </c>
    </row>
    <row r="20" spans="1:4" ht="21">
      <c r="A20" s="87" t="s">
        <v>119</v>
      </c>
      <c r="B20" s="78">
        <v>160.5</v>
      </c>
      <c r="C20" s="78">
        <v>160.5</v>
      </c>
      <c r="D20" s="78">
        <f t="shared" si="0"/>
        <v>321</v>
      </c>
    </row>
    <row r="21" spans="1:4" ht="21.75">
      <c r="A21" s="87" t="s">
        <v>272</v>
      </c>
      <c r="B21" s="78">
        <v>130</v>
      </c>
      <c r="C21" s="78">
        <v>130</v>
      </c>
      <c r="D21" s="78">
        <f t="shared" si="0"/>
        <v>260</v>
      </c>
    </row>
    <row r="22" spans="1:4" ht="21">
      <c r="A22" s="87" t="s">
        <v>127</v>
      </c>
      <c r="B22" s="78">
        <v>289</v>
      </c>
      <c r="C22" s="78">
        <v>289</v>
      </c>
      <c r="D22" s="78">
        <f t="shared" si="0"/>
        <v>578</v>
      </c>
    </row>
    <row r="23" spans="1:4" ht="21.75">
      <c r="A23" s="86" t="s">
        <v>273</v>
      </c>
      <c r="B23" s="77">
        <v>150</v>
      </c>
      <c r="C23" s="77">
        <v>150</v>
      </c>
      <c r="D23" s="78">
        <f t="shared" si="0"/>
        <v>300</v>
      </c>
    </row>
    <row r="24" spans="1:4" ht="33">
      <c r="A24" s="87" t="s">
        <v>274</v>
      </c>
      <c r="B24" s="78">
        <v>112</v>
      </c>
      <c r="C24" s="78">
        <v>112</v>
      </c>
      <c r="D24" s="78">
        <f t="shared" si="0"/>
        <v>224</v>
      </c>
    </row>
    <row r="25" spans="1:4" ht="21">
      <c r="A25" s="87" t="s">
        <v>146</v>
      </c>
      <c r="B25" s="78">
        <v>361.5</v>
      </c>
      <c r="C25" s="78">
        <v>361.5</v>
      </c>
      <c r="D25" s="78">
        <f t="shared" si="0"/>
        <v>723</v>
      </c>
    </row>
    <row r="26" spans="1:4" ht="14.25">
      <c r="A26" s="87" t="s">
        <v>153</v>
      </c>
      <c r="B26" s="78">
        <v>200</v>
      </c>
      <c r="C26" s="78">
        <v>200</v>
      </c>
      <c r="D26" s="78">
        <f t="shared" si="0"/>
        <v>400</v>
      </c>
    </row>
    <row r="27" spans="1:4" ht="14.25">
      <c r="A27" s="87" t="s">
        <v>158</v>
      </c>
      <c r="B27" s="78">
        <v>150</v>
      </c>
      <c r="C27" s="78">
        <v>150</v>
      </c>
      <c r="D27" s="78">
        <f t="shared" si="0"/>
        <v>300</v>
      </c>
    </row>
    <row r="28" spans="1:4" ht="14.25">
      <c r="A28" s="87" t="s">
        <v>163</v>
      </c>
      <c r="B28" s="78">
        <v>150</v>
      </c>
      <c r="C28" s="78">
        <v>150</v>
      </c>
      <c r="D28" s="78">
        <f t="shared" si="0"/>
        <v>300</v>
      </c>
    </row>
    <row r="29" spans="1:4" ht="21.75">
      <c r="A29" s="86" t="s">
        <v>275</v>
      </c>
      <c r="B29" s="77">
        <v>250</v>
      </c>
      <c r="C29" s="77">
        <v>250</v>
      </c>
      <c r="D29" s="77">
        <f t="shared" si="0"/>
        <v>500</v>
      </c>
    </row>
    <row r="30" spans="1:4" ht="21.75">
      <c r="A30" s="85" t="s">
        <v>276</v>
      </c>
      <c r="B30" s="80">
        <v>48</v>
      </c>
      <c r="C30" s="80">
        <v>48</v>
      </c>
      <c r="D30" s="80">
        <f t="shared" si="0"/>
        <v>96</v>
      </c>
    </row>
    <row r="31" spans="1:4" ht="22.5">
      <c r="A31" s="82" t="s">
        <v>277</v>
      </c>
      <c r="B31" s="79">
        <v>100</v>
      </c>
      <c r="C31" s="79">
        <v>100</v>
      </c>
      <c r="D31" s="79">
        <f t="shared" si="0"/>
        <v>200</v>
      </c>
    </row>
    <row r="32" spans="1:4" ht="21">
      <c r="A32" s="82" t="s">
        <v>178</v>
      </c>
      <c r="B32" s="78">
        <v>25</v>
      </c>
      <c r="C32" s="78">
        <v>25</v>
      </c>
      <c r="D32" s="78">
        <f t="shared" si="0"/>
        <v>50</v>
      </c>
    </row>
    <row r="33" spans="1:4" ht="21">
      <c r="A33" s="84" t="s">
        <v>183</v>
      </c>
      <c r="B33" s="78">
        <v>25</v>
      </c>
      <c r="C33" s="78">
        <v>25</v>
      </c>
      <c r="D33" s="78">
        <f t="shared" si="0"/>
        <v>50</v>
      </c>
    </row>
    <row r="34" spans="1:4" ht="21">
      <c r="A34" s="84" t="s">
        <v>185</v>
      </c>
      <c r="B34" s="78">
        <v>25</v>
      </c>
      <c r="C34" s="78">
        <v>25</v>
      </c>
      <c r="D34" s="78">
        <f t="shared" si="0"/>
        <v>50</v>
      </c>
    </row>
    <row r="35" spans="1:4" ht="21">
      <c r="A35" s="84" t="s">
        <v>186</v>
      </c>
      <c r="B35" s="78">
        <v>50</v>
      </c>
      <c r="C35" s="78">
        <v>50</v>
      </c>
      <c r="D35" s="78">
        <f t="shared" si="0"/>
        <v>100</v>
      </c>
    </row>
    <row r="36" spans="1:4" ht="21">
      <c r="A36" s="84" t="s">
        <v>187</v>
      </c>
      <c r="B36" s="78">
        <v>50</v>
      </c>
      <c r="C36" s="78">
        <v>50</v>
      </c>
      <c r="D36" s="78">
        <f t="shared" si="0"/>
        <v>100</v>
      </c>
    </row>
    <row r="37" spans="1:4" ht="21">
      <c r="A37" s="84" t="s">
        <v>188</v>
      </c>
      <c r="B37" s="78">
        <v>50</v>
      </c>
      <c r="C37" s="78">
        <v>50</v>
      </c>
      <c r="D37" s="78">
        <f t="shared" si="0"/>
        <v>100</v>
      </c>
    </row>
    <row r="38" spans="1:4" ht="21">
      <c r="A38" s="84" t="s">
        <v>189</v>
      </c>
      <c r="B38" s="78">
        <v>25</v>
      </c>
      <c r="C38" s="78">
        <v>25</v>
      </c>
      <c r="D38" s="78">
        <f t="shared" si="0"/>
        <v>50</v>
      </c>
    </row>
    <row r="39" spans="1:4" ht="21">
      <c r="A39" s="82" t="s">
        <v>195</v>
      </c>
      <c r="B39" s="78">
        <v>50</v>
      </c>
      <c r="C39" s="78">
        <v>50</v>
      </c>
      <c r="D39" s="78">
        <f t="shared" si="0"/>
        <v>100</v>
      </c>
    </row>
    <row r="40" spans="1:4" ht="14.25">
      <c r="A40" s="82" t="s">
        <v>200</v>
      </c>
      <c r="B40" s="78">
        <v>50</v>
      </c>
      <c r="C40" s="78">
        <v>50</v>
      </c>
      <c r="D40" s="78">
        <f t="shared" si="0"/>
        <v>100</v>
      </c>
    </row>
    <row r="41" spans="1:4" ht="33">
      <c r="A41" s="83" t="s">
        <v>278</v>
      </c>
      <c r="B41" s="78">
        <v>50</v>
      </c>
      <c r="C41" s="78">
        <v>50</v>
      </c>
      <c r="D41" s="78">
        <f t="shared" si="0"/>
        <v>100</v>
      </c>
    </row>
    <row r="42" spans="1:4" ht="33">
      <c r="A42" s="83" t="s">
        <v>279</v>
      </c>
      <c r="B42" s="78">
        <v>50</v>
      </c>
      <c r="C42" s="78">
        <v>50</v>
      </c>
      <c r="D42" s="78">
        <f t="shared" si="0"/>
        <v>100</v>
      </c>
    </row>
    <row r="43" spans="1:4" ht="33">
      <c r="A43" s="83" t="s">
        <v>280</v>
      </c>
      <c r="B43" s="78">
        <v>50</v>
      </c>
      <c r="C43" s="78">
        <v>50</v>
      </c>
      <c r="D43" s="78">
        <f t="shared" si="0"/>
        <v>100</v>
      </c>
    </row>
    <row r="44" spans="1:4" ht="33">
      <c r="A44" s="83" t="s">
        <v>281</v>
      </c>
      <c r="B44" s="78">
        <v>50</v>
      </c>
      <c r="C44" s="78">
        <v>50</v>
      </c>
      <c r="D44" s="78">
        <f t="shared" si="0"/>
        <v>100</v>
      </c>
    </row>
    <row r="45" spans="1:4" ht="21">
      <c r="A45" s="82" t="s">
        <v>210</v>
      </c>
      <c r="B45" s="78">
        <v>45</v>
      </c>
      <c r="C45" s="78">
        <v>45</v>
      </c>
      <c r="D45" s="78">
        <f t="shared" si="0"/>
        <v>90</v>
      </c>
    </row>
    <row r="46" spans="1:4" ht="32.25">
      <c r="A46" s="82" t="s">
        <v>282</v>
      </c>
      <c r="B46" s="78">
        <v>50</v>
      </c>
      <c r="C46" s="78">
        <v>50</v>
      </c>
      <c r="D46" s="78">
        <f t="shared" si="0"/>
        <v>100</v>
      </c>
    </row>
    <row r="47" spans="1:4" ht="33">
      <c r="A47" s="90" t="s">
        <v>283</v>
      </c>
      <c r="B47" s="89">
        <v>50</v>
      </c>
      <c r="C47" s="89">
        <v>50</v>
      </c>
      <c r="D47" s="89">
        <f t="shared" si="0"/>
        <v>100</v>
      </c>
    </row>
    <row r="48" spans="1:4" ht="21">
      <c r="A48" s="82" t="s">
        <v>221</v>
      </c>
      <c r="B48" s="77">
        <v>100</v>
      </c>
      <c r="C48" s="77">
        <v>100</v>
      </c>
      <c r="D48" s="77">
        <f t="shared" si="0"/>
        <v>200</v>
      </c>
    </row>
    <row r="49" spans="1:4" ht="14.25">
      <c r="A49" s="77" t="s">
        <v>284</v>
      </c>
      <c r="B49" s="77">
        <f>SUM(B4:B48)</f>
        <v>6685.5</v>
      </c>
      <c r="C49" s="77">
        <f>SUM(C4:C48)</f>
        <v>6685.5</v>
      </c>
      <c r="D49" s="77">
        <f>SUM(D4:D48)</f>
        <v>13371</v>
      </c>
    </row>
  </sheetData>
  <sheetProtection/>
  <mergeCells count="5">
    <mergeCell ref="B1:D1"/>
    <mergeCell ref="A1:A3"/>
    <mergeCell ref="B2:B3"/>
    <mergeCell ref="C2:C3"/>
    <mergeCell ref="D2:D3"/>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M61"/>
  <sheetViews>
    <sheetView zoomScale="70" zoomScaleNormal="70" zoomScalePageLayoutView="0" workbookViewId="0" topLeftCell="A40">
      <selection activeCell="A53" sqref="A53:IV54"/>
    </sheetView>
  </sheetViews>
  <sheetFormatPr defaultColWidth="9.00390625" defaultRowHeight="14.25"/>
  <cols>
    <col min="1" max="1" width="5.125" style="1" customWidth="1"/>
    <col min="2" max="2" width="17.00390625" style="2" customWidth="1"/>
    <col min="3" max="3" width="21.50390625" style="2" customWidth="1"/>
    <col min="4" max="4" width="30.625" style="1" hidden="1" customWidth="1"/>
    <col min="5" max="5" width="25.625" style="34" hidden="1" customWidth="1"/>
    <col min="6" max="6" width="8.00390625" style="1" customWidth="1"/>
    <col min="7" max="7" width="7.875" style="1" customWidth="1"/>
    <col min="8" max="8" width="7.625" style="1" customWidth="1"/>
    <col min="9" max="9" width="7.50390625" style="1" customWidth="1"/>
    <col min="10" max="10" width="20.00390625" style="1" customWidth="1"/>
    <col min="11" max="11" width="11.75390625" style="0" customWidth="1"/>
    <col min="12" max="12" width="7.25390625" style="0" customWidth="1"/>
    <col min="13" max="13" width="8.25390625" style="0" customWidth="1"/>
    <col min="14" max="14" width="10.375" style="91" customWidth="1"/>
    <col min="15" max="15" width="7.375" style="0" customWidth="1"/>
    <col min="16" max="16" width="7.50390625" style="0" customWidth="1"/>
    <col min="17" max="17" width="11.25390625" style="0" customWidth="1"/>
    <col min="18" max="18" width="7.375" style="0" customWidth="1"/>
    <col min="19" max="19" width="7.25390625" style="0" customWidth="1"/>
    <col min="20" max="20" width="9.125" style="0" bestFit="1" customWidth="1"/>
    <col min="21" max="21" width="11.125" style="0" hidden="1" customWidth="1"/>
    <col min="22" max="23" width="9.125" style="0" hidden="1" customWidth="1"/>
    <col min="24" max="24" width="5.875" style="0" customWidth="1"/>
    <col min="25" max="25" width="6.875" style="0" customWidth="1"/>
    <col min="26" max="26" width="6.50390625" style="0" customWidth="1"/>
    <col min="27" max="27" width="4.875" style="0" customWidth="1"/>
    <col min="28" max="28" width="6.25390625" style="0" customWidth="1"/>
    <col min="29" max="29" width="5.625" style="0" customWidth="1"/>
    <col min="30" max="30" width="8.25390625" style="0" customWidth="1"/>
    <col min="31" max="31" width="7.875" style="0" customWidth="1"/>
    <col min="32" max="32" width="7.625" style="0" customWidth="1"/>
    <col min="33" max="33" width="8.50390625" style="0" customWidth="1"/>
    <col min="34" max="34" width="7.25390625" style="0" customWidth="1"/>
    <col min="35" max="35" width="7.375" style="0" customWidth="1"/>
    <col min="36" max="36" width="7.50390625" style="0" customWidth="1"/>
    <col min="37" max="37" width="18.25390625" style="0" hidden="1" customWidth="1"/>
    <col min="38" max="38" width="25.625" style="0" hidden="1" customWidth="1"/>
    <col min="39" max="39" width="14.125" style="0" hidden="1" customWidth="1"/>
  </cols>
  <sheetData>
    <row r="1" ht="19.5" customHeight="1">
      <c r="B1" s="208" t="s">
        <v>287</v>
      </c>
    </row>
    <row r="2" spans="1:35" ht="21.75" customHeight="1">
      <c r="A2" s="3"/>
      <c r="B2" s="356" t="s">
        <v>289</v>
      </c>
      <c r="C2" s="356"/>
      <c r="D2" s="356"/>
      <c r="E2" s="357"/>
      <c r="F2" s="356"/>
      <c r="G2" s="356"/>
      <c r="H2" s="356"/>
      <c r="I2" s="356"/>
      <c r="J2" s="356"/>
      <c r="K2" s="356"/>
      <c r="L2" s="356"/>
      <c r="M2" s="356"/>
      <c r="N2" s="357"/>
      <c r="O2" s="356"/>
      <c r="P2" s="356"/>
      <c r="Q2" s="356"/>
      <c r="R2" s="356"/>
      <c r="S2" s="356"/>
      <c r="T2" s="356"/>
      <c r="U2" s="356"/>
      <c r="V2" s="356"/>
      <c r="W2" s="356"/>
      <c r="X2" s="356"/>
      <c r="Y2" s="356"/>
      <c r="Z2" s="356"/>
      <c r="AA2" s="356"/>
      <c r="AB2" s="356"/>
      <c r="AC2" s="356"/>
      <c r="AD2" s="356"/>
      <c r="AE2" s="356"/>
      <c r="AF2" s="356"/>
      <c r="AG2" s="4"/>
      <c r="AH2" s="4"/>
      <c r="AI2" s="4"/>
    </row>
    <row r="3" spans="1:35" ht="14.25" customHeight="1" thickBot="1">
      <c r="A3" s="358" t="s">
        <v>0</v>
      </c>
      <c r="B3" s="358"/>
      <c r="C3" s="358"/>
      <c r="D3" s="358"/>
      <c r="E3" s="359"/>
      <c r="F3" s="358"/>
      <c r="G3" s="358"/>
      <c r="H3" s="358"/>
      <c r="I3" s="358"/>
      <c r="J3" s="358"/>
      <c r="K3" s="358"/>
      <c r="L3" s="358"/>
      <c r="M3" s="358"/>
      <c r="N3" s="359"/>
      <c r="O3" s="358"/>
      <c r="P3" s="358"/>
      <c r="Q3" s="358"/>
      <c r="R3" s="358"/>
      <c r="S3" s="358"/>
      <c r="T3" s="358"/>
      <c r="U3" s="358"/>
      <c r="V3" s="358"/>
      <c r="W3" s="358"/>
      <c r="X3" s="358"/>
      <c r="Y3" s="358"/>
      <c r="Z3" s="358"/>
      <c r="AA3" s="358"/>
      <c r="AB3" s="358"/>
      <c r="AC3" s="358"/>
      <c r="AD3" s="358"/>
      <c r="AE3" s="358"/>
      <c r="AF3" s="358"/>
      <c r="AG3" s="13"/>
      <c r="AH3" s="13"/>
      <c r="AI3" s="13"/>
    </row>
    <row r="4" spans="1:39" ht="14.25" customHeight="1" thickBot="1">
      <c r="A4" s="360" t="s">
        <v>1</v>
      </c>
      <c r="B4" s="361"/>
      <c r="C4" s="362"/>
      <c r="D4" s="5"/>
      <c r="E4" s="37"/>
      <c r="F4" s="363" t="s">
        <v>2</v>
      </c>
      <c r="G4" s="364"/>
      <c r="H4" s="364"/>
      <c r="I4" s="364"/>
      <c r="J4" s="365"/>
      <c r="K4" s="366" t="s">
        <v>3</v>
      </c>
      <c r="L4" s="367"/>
      <c r="M4" s="367"/>
      <c r="N4" s="368"/>
      <c r="O4" s="367"/>
      <c r="P4" s="367"/>
      <c r="Q4" s="367"/>
      <c r="R4" s="367"/>
      <c r="S4" s="367"/>
      <c r="T4" s="369"/>
      <c r="U4" s="337" t="s">
        <v>4</v>
      </c>
      <c r="V4" s="338"/>
      <c r="W4" s="338"/>
      <c r="X4" s="338"/>
      <c r="Y4" s="338"/>
      <c r="Z4" s="338"/>
      <c r="AA4" s="338"/>
      <c r="AB4" s="338"/>
      <c r="AC4" s="338"/>
      <c r="AD4" s="339"/>
      <c r="AE4" s="419" t="s">
        <v>5</v>
      </c>
      <c r="AF4" s="420"/>
      <c r="AG4" s="421"/>
      <c r="AH4" s="417" t="s">
        <v>288</v>
      </c>
      <c r="AI4" s="339"/>
      <c r="AJ4" s="418"/>
      <c r="AK4" s="404" t="s">
        <v>6</v>
      </c>
      <c r="AL4" s="404" t="s">
        <v>7</v>
      </c>
      <c r="AM4" s="404" t="s">
        <v>7</v>
      </c>
    </row>
    <row r="5" spans="1:39" ht="14.25" customHeight="1">
      <c r="A5" s="373" t="s">
        <v>8</v>
      </c>
      <c r="B5" s="375" t="s">
        <v>9</v>
      </c>
      <c r="C5" s="377" t="s">
        <v>10</v>
      </c>
      <c r="D5" s="371" t="s">
        <v>11</v>
      </c>
      <c r="E5" s="380" t="s">
        <v>12</v>
      </c>
      <c r="F5" s="382" t="s">
        <v>13</v>
      </c>
      <c r="G5" s="390" t="s">
        <v>14</v>
      </c>
      <c r="H5" s="370"/>
      <c r="I5" s="370"/>
      <c r="J5" s="377" t="s">
        <v>15</v>
      </c>
      <c r="K5" s="403" t="s">
        <v>16</v>
      </c>
      <c r="L5" s="392"/>
      <c r="M5" s="392"/>
      <c r="N5" s="391" t="s">
        <v>17</v>
      </c>
      <c r="O5" s="392"/>
      <c r="P5" s="392"/>
      <c r="Q5" s="390" t="s">
        <v>18</v>
      </c>
      <c r="R5" s="370"/>
      <c r="S5" s="371"/>
      <c r="T5" s="400" t="s">
        <v>19</v>
      </c>
      <c r="U5" s="386" t="s">
        <v>20</v>
      </c>
      <c r="V5" s="370"/>
      <c r="W5" s="370"/>
      <c r="X5" s="370" t="s">
        <v>21</v>
      </c>
      <c r="Y5" s="370"/>
      <c r="Z5" s="370"/>
      <c r="AA5" s="370" t="s">
        <v>22</v>
      </c>
      <c r="AB5" s="370"/>
      <c r="AC5" s="371"/>
      <c r="AD5" s="372" t="s">
        <v>19</v>
      </c>
      <c r="AE5" s="340" t="s">
        <v>23</v>
      </c>
      <c r="AF5" s="407" t="s">
        <v>24</v>
      </c>
      <c r="AG5" s="409" t="s">
        <v>19</v>
      </c>
      <c r="AH5" s="411" t="s">
        <v>23</v>
      </c>
      <c r="AI5" s="412" t="s">
        <v>24</v>
      </c>
      <c r="AJ5" s="412" t="s">
        <v>19</v>
      </c>
      <c r="AK5" s="415"/>
      <c r="AL5" s="405"/>
      <c r="AM5" s="405"/>
    </row>
    <row r="6" spans="1:39" ht="14.25" customHeight="1">
      <c r="A6" s="373"/>
      <c r="B6" s="375"/>
      <c r="C6" s="377"/>
      <c r="D6" s="371"/>
      <c r="E6" s="380"/>
      <c r="F6" s="383"/>
      <c r="G6" s="384" t="s">
        <v>23</v>
      </c>
      <c r="H6" s="384" t="s">
        <v>24</v>
      </c>
      <c r="I6" s="387" t="s">
        <v>19</v>
      </c>
      <c r="J6" s="377"/>
      <c r="K6" s="397" t="s">
        <v>25</v>
      </c>
      <c r="L6" s="349" t="s">
        <v>26</v>
      </c>
      <c r="M6" s="350"/>
      <c r="N6" s="393" t="s">
        <v>25</v>
      </c>
      <c r="O6" s="399" t="s">
        <v>26</v>
      </c>
      <c r="P6" s="399"/>
      <c r="Q6" s="399" t="s">
        <v>25</v>
      </c>
      <c r="R6" s="399" t="s">
        <v>26</v>
      </c>
      <c r="S6" s="399"/>
      <c r="T6" s="400"/>
      <c r="U6" s="401" t="s">
        <v>25</v>
      </c>
      <c r="V6" s="349" t="s">
        <v>26</v>
      </c>
      <c r="W6" s="350"/>
      <c r="X6" s="351" t="s">
        <v>25</v>
      </c>
      <c r="Y6" s="349" t="s">
        <v>26</v>
      </c>
      <c r="Z6" s="350"/>
      <c r="AA6" s="351" t="s">
        <v>25</v>
      </c>
      <c r="AB6" s="349" t="s">
        <v>26</v>
      </c>
      <c r="AC6" s="350"/>
      <c r="AD6" s="372"/>
      <c r="AE6" s="340"/>
      <c r="AF6" s="407"/>
      <c r="AG6" s="409"/>
      <c r="AH6" s="340"/>
      <c r="AI6" s="413"/>
      <c r="AJ6" s="413"/>
      <c r="AK6" s="415"/>
      <c r="AL6" s="405"/>
      <c r="AM6" s="405"/>
    </row>
    <row r="7" spans="1:39" ht="15" thickBot="1">
      <c r="A7" s="374"/>
      <c r="B7" s="376"/>
      <c r="C7" s="378"/>
      <c r="D7" s="379"/>
      <c r="E7" s="381"/>
      <c r="F7" s="383"/>
      <c r="G7" s="385"/>
      <c r="H7" s="385"/>
      <c r="I7" s="388"/>
      <c r="J7" s="389"/>
      <c r="K7" s="398"/>
      <c r="L7" s="47" t="s">
        <v>23</v>
      </c>
      <c r="M7" s="47" t="s">
        <v>24</v>
      </c>
      <c r="N7" s="394"/>
      <c r="O7" s="47" t="s">
        <v>23</v>
      </c>
      <c r="P7" s="47" t="s">
        <v>24</v>
      </c>
      <c r="Q7" s="351"/>
      <c r="R7" s="47" t="s">
        <v>23</v>
      </c>
      <c r="S7" s="47" t="s">
        <v>24</v>
      </c>
      <c r="T7" s="400"/>
      <c r="U7" s="402"/>
      <c r="V7" s="11" t="s">
        <v>23</v>
      </c>
      <c r="W7" s="11" t="s">
        <v>24</v>
      </c>
      <c r="X7" s="352"/>
      <c r="Y7" s="47" t="s">
        <v>23</v>
      </c>
      <c r="Z7" s="47" t="s">
        <v>24</v>
      </c>
      <c r="AA7" s="352"/>
      <c r="AB7" s="47" t="s">
        <v>23</v>
      </c>
      <c r="AC7" s="47" t="s">
        <v>24</v>
      </c>
      <c r="AD7" s="372"/>
      <c r="AE7" s="341"/>
      <c r="AF7" s="408"/>
      <c r="AG7" s="410"/>
      <c r="AH7" s="341"/>
      <c r="AI7" s="414"/>
      <c r="AJ7" s="414"/>
      <c r="AK7" s="416"/>
      <c r="AL7" s="406"/>
      <c r="AM7" s="406"/>
    </row>
    <row r="8" spans="1:39" s="92" customFormat="1" ht="30" customHeight="1">
      <c r="A8" s="113">
        <v>1</v>
      </c>
      <c r="B8" s="32" t="s">
        <v>27</v>
      </c>
      <c r="C8" s="32" t="s">
        <v>28</v>
      </c>
      <c r="D8" s="39" t="s">
        <v>29</v>
      </c>
      <c r="E8" s="123" t="s">
        <v>30</v>
      </c>
      <c r="F8" s="131">
        <v>886.6</v>
      </c>
      <c r="G8" s="130">
        <v>220</v>
      </c>
      <c r="H8" s="130">
        <v>220</v>
      </c>
      <c r="I8" s="138">
        <f aca="true" t="shared" si="0" ref="I8:I52">G8+H8</f>
        <v>440</v>
      </c>
      <c r="J8" s="204" t="s">
        <v>31</v>
      </c>
      <c r="K8" s="243">
        <v>42359</v>
      </c>
      <c r="L8" s="130">
        <f aca="true" t="shared" si="1" ref="L8:M33">G8*0.4</f>
        <v>88</v>
      </c>
      <c r="M8" s="144">
        <f t="shared" si="1"/>
        <v>88</v>
      </c>
      <c r="N8" s="156" t="s">
        <v>32</v>
      </c>
      <c r="O8" s="130">
        <v>88</v>
      </c>
      <c r="P8" s="138">
        <v>88</v>
      </c>
      <c r="Q8" s="243">
        <v>42887</v>
      </c>
      <c r="R8" s="244">
        <v>44</v>
      </c>
      <c r="S8" s="244">
        <v>44</v>
      </c>
      <c r="T8" s="138">
        <f aca="true" t="shared" si="2" ref="T8:T36">SUM(L8:M8,O8:P8,R8:S8)</f>
        <v>440</v>
      </c>
      <c r="U8" s="111"/>
      <c r="V8" s="110"/>
      <c r="W8" s="140"/>
      <c r="X8" s="176"/>
      <c r="Y8" s="155"/>
      <c r="Z8" s="155"/>
      <c r="AA8" s="181"/>
      <c r="AB8" s="190"/>
      <c r="AC8" s="189"/>
      <c r="AD8" s="162">
        <f aca="true" t="shared" si="3" ref="AD8:AD33">SUM(Y8:Z8,AB8:AC8)</f>
        <v>0</v>
      </c>
      <c r="AE8" s="196">
        <f aca="true" t="shared" si="4" ref="AE8:AF52">Y8+AB8</f>
        <v>0</v>
      </c>
      <c r="AF8" s="195">
        <f t="shared" si="4"/>
        <v>0</v>
      </c>
      <c r="AG8" s="201">
        <f aca="true" t="shared" si="5" ref="AG8:AG55">AE8+AF8</f>
        <v>0</v>
      </c>
      <c r="AH8" s="268">
        <v>44</v>
      </c>
      <c r="AI8" s="269">
        <v>44</v>
      </c>
      <c r="AJ8" s="270">
        <f>AH8+AI8</f>
        <v>88</v>
      </c>
      <c r="AK8" s="118" t="s">
        <v>34</v>
      </c>
      <c r="AL8" s="117" t="s">
        <v>35</v>
      </c>
      <c r="AM8" s="100" t="s">
        <v>36</v>
      </c>
    </row>
    <row r="9" spans="1:39" s="242" customFormat="1" ht="30" customHeight="1">
      <c r="A9" s="221">
        <v>2</v>
      </c>
      <c r="B9" s="222" t="s">
        <v>37</v>
      </c>
      <c r="C9" s="222" t="s">
        <v>38</v>
      </c>
      <c r="D9" s="295" t="s">
        <v>39</v>
      </c>
      <c r="E9" s="282" t="s">
        <v>40</v>
      </c>
      <c r="F9" s="224">
        <v>1725.9</v>
      </c>
      <c r="G9" s="225">
        <v>362.5</v>
      </c>
      <c r="H9" s="225">
        <v>362.5</v>
      </c>
      <c r="I9" s="226">
        <f t="shared" si="0"/>
        <v>725</v>
      </c>
      <c r="J9" s="227" t="s">
        <v>31</v>
      </c>
      <c r="K9" s="253">
        <v>42360</v>
      </c>
      <c r="L9" s="225">
        <f t="shared" si="1"/>
        <v>145</v>
      </c>
      <c r="M9" s="228">
        <f t="shared" si="1"/>
        <v>145</v>
      </c>
      <c r="N9" s="254"/>
      <c r="O9" s="225"/>
      <c r="P9" s="226"/>
      <c r="Q9" s="290"/>
      <c r="R9" s="225"/>
      <c r="S9" s="225"/>
      <c r="T9" s="226">
        <f t="shared" si="2"/>
        <v>290</v>
      </c>
      <c r="U9" s="229"/>
      <c r="V9" s="225"/>
      <c r="W9" s="228"/>
      <c r="X9" s="230"/>
      <c r="Y9" s="231"/>
      <c r="Z9" s="231"/>
      <c r="AA9" s="232"/>
      <c r="AB9" s="233"/>
      <c r="AC9" s="234"/>
      <c r="AD9" s="235">
        <f t="shared" si="3"/>
        <v>0</v>
      </c>
      <c r="AE9" s="236">
        <v>217.5</v>
      </c>
      <c r="AF9" s="237">
        <v>217.5</v>
      </c>
      <c r="AG9" s="238">
        <f t="shared" si="5"/>
        <v>435</v>
      </c>
      <c r="AH9" s="265"/>
      <c r="AI9" s="266"/>
      <c r="AJ9" s="276">
        <f aca="true" t="shared" si="6" ref="AJ9:AJ33">AH9+AI9</f>
        <v>0</v>
      </c>
      <c r="AK9" s="239" t="s">
        <v>41</v>
      </c>
      <c r="AL9" s="240" t="s">
        <v>35</v>
      </c>
      <c r="AM9" s="241" t="s">
        <v>36</v>
      </c>
    </row>
    <row r="10" spans="1:39" s="92" customFormat="1" ht="30" customHeight="1">
      <c r="A10" s="113">
        <v>3</v>
      </c>
      <c r="B10" s="32" t="s">
        <v>27</v>
      </c>
      <c r="C10" s="32" t="s">
        <v>42</v>
      </c>
      <c r="D10" s="39" t="s">
        <v>29</v>
      </c>
      <c r="E10" s="123" t="s">
        <v>30</v>
      </c>
      <c r="F10" s="128">
        <v>248.5</v>
      </c>
      <c r="G10" s="110">
        <v>60</v>
      </c>
      <c r="H10" s="110">
        <v>60</v>
      </c>
      <c r="I10" s="134">
        <f t="shared" si="0"/>
        <v>120</v>
      </c>
      <c r="J10" s="203" t="s">
        <v>31</v>
      </c>
      <c r="K10" s="245">
        <v>42361</v>
      </c>
      <c r="L10" s="110">
        <f t="shared" si="1"/>
        <v>24</v>
      </c>
      <c r="M10" s="140">
        <f t="shared" si="1"/>
        <v>24</v>
      </c>
      <c r="N10" s="154" t="s">
        <v>32</v>
      </c>
      <c r="O10" s="110">
        <v>24</v>
      </c>
      <c r="P10" s="134">
        <v>24</v>
      </c>
      <c r="Q10" s="245">
        <v>42887</v>
      </c>
      <c r="R10" s="247">
        <v>12</v>
      </c>
      <c r="S10" s="247">
        <v>12</v>
      </c>
      <c r="T10" s="134">
        <f t="shared" si="2"/>
        <v>120</v>
      </c>
      <c r="U10" s="111"/>
      <c r="V10" s="110"/>
      <c r="W10" s="140"/>
      <c r="X10" s="174"/>
      <c r="Y10" s="153"/>
      <c r="Z10" s="153"/>
      <c r="AA10" s="180"/>
      <c r="AB10" s="184"/>
      <c r="AC10" s="175"/>
      <c r="AD10" s="161">
        <f t="shared" si="3"/>
        <v>0</v>
      </c>
      <c r="AE10" s="194">
        <f t="shared" si="4"/>
        <v>0</v>
      </c>
      <c r="AF10" s="95">
        <f t="shared" si="4"/>
        <v>0</v>
      </c>
      <c r="AG10" s="200">
        <f t="shared" si="5"/>
        <v>0</v>
      </c>
      <c r="AH10" s="262">
        <v>12</v>
      </c>
      <c r="AI10" s="263">
        <v>12</v>
      </c>
      <c r="AJ10" s="264">
        <f t="shared" si="6"/>
        <v>24</v>
      </c>
      <c r="AK10" s="109" t="s">
        <v>43</v>
      </c>
      <c r="AL10" s="108" t="s">
        <v>35</v>
      </c>
      <c r="AM10" s="100" t="s">
        <v>36</v>
      </c>
    </row>
    <row r="11" spans="1:39" s="92" customFormat="1" ht="30" customHeight="1">
      <c r="A11" s="113">
        <v>4</v>
      </c>
      <c r="B11" s="32" t="s">
        <v>44</v>
      </c>
      <c r="C11" s="32" t="s">
        <v>45</v>
      </c>
      <c r="D11" s="116" t="s">
        <v>46</v>
      </c>
      <c r="E11" s="122" t="s">
        <v>47</v>
      </c>
      <c r="F11" s="128">
        <v>600</v>
      </c>
      <c r="G11" s="110">
        <v>144.5</v>
      </c>
      <c r="H11" s="110">
        <v>144.5</v>
      </c>
      <c r="I11" s="134">
        <f t="shared" si="0"/>
        <v>289</v>
      </c>
      <c r="J11" s="203" t="s">
        <v>31</v>
      </c>
      <c r="K11" s="245">
        <v>42362</v>
      </c>
      <c r="L11" s="110">
        <f t="shared" si="1"/>
        <v>57.800000000000004</v>
      </c>
      <c r="M11" s="140">
        <f t="shared" si="1"/>
        <v>57.800000000000004</v>
      </c>
      <c r="N11" s="245">
        <v>42887</v>
      </c>
      <c r="O11" s="247">
        <v>57.8</v>
      </c>
      <c r="P11" s="248">
        <v>57.8</v>
      </c>
      <c r="Q11" s="249"/>
      <c r="R11" s="247"/>
      <c r="S11" s="247"/>
      <c r="T11" s="134">
        <f t="shared" si="2"/>
        <v>231.2</v>
      </c>
      <c r="U11" s="111"/>
      <c r="V11" s="110"/>
      <c r="W11" s="140"/>
      <c r="X11" s="174"/>
      <c r="Y11" s="153"/>
      <c r="Z11" s="153"/>
      <c r="AA11" s="180" t="s">
        <v>33</v>
      </c>
      <c r="AB11" s="184">
        <f>G11*0.2</f>
        <v>28.900000000000002</v>
      </c>
      <c r="AC11" s="175">
        <f>H11*0.2</f>
        <v>28.900000000000002</v>
      </c>
      <c r="AD11" s="161">
        <f t="shared" si="3"/>
        <v>57.800000000000004</v>
      </c>
      <c r="AE11" s="194">
        <f t="shared" si="4"/>
        <v>28.900000000000002</v>
      </c>
      <c r="AF11" s="95">
        <f t="shared" si="4"/>
        <v>28.900000000000002</v>
      </c>
      <c r="AG11" s="200">
        <f t="shared" si="5"/>
        <v>57.800000000000004</v>
      </c>
      <c r="AH11" s="262">
        <v>57.8</v>
      </c>
      <c r="AI11" s="263">
        <v>57.8</v>
      </c>
      <c r="AJ11" s="264">
        <f t="shared" si="6"/>
        <v>115.6</v>
      </c>
      <c r="AK11" s="109" t="s">
        <v>48</v>
      </c>
      <c r="AL11" s="108" t="s">
        <v>35</v>
      </c>
      <c r="AM11" s="100" t="s">
        <v>36</v>
      </c>
    </row>
    <row r="12" spans="1:39" s="92" customFormat="1" ht="30" customHeight="1">
      <c r="A12" s="113">
        <v>5</v>
      </c>
      <c r="B12" s="32" t="s">
        <v>49</v>
      </c>
      <c r="C12" s="32" t="s">
        <v>50</v>
      </c>
      <c r="D12" s="115" t="s">
        <v>51</v>
      </c>
      <c r="E12" s="122" t="s">
        <v>52</v>
      </c>
      <c r="F12" s="128">
        <v>992.7</v>
      </c>
      <c r="G12" s="110">
        <v>248</v>
      </c>
      <c r="H12" s="110">
        <v>248</v>
      </c>
      <c r="I12" s="134">
        <f t="shared" si="0"/>
        <v>496</v>
      </c>
      <c r="J12" s="203" t="s">
        <v>31</v>
      </c>
      <c r="K12" s="245">
        <v>42363</v>
      </c>
      <c r="L12" s="110">
        <f t="shared" si="1"/>
        <v>99.2</v>
      </c>
      <c r="M12" s="140">
        <f t="shared" si="1"/>
        <v>99.2</v>
      </c>
      <c r="N12" s="245">
        <v>42887</v>
      </c>
      <c r="O12" s="247">
        <v>99.2</v>
      </c>
      <c r="P12" s="248">
        <v>99.2</v>
      </c>
      <c r="Q12" s="249"/>
      <c r="R12" s="247"/>
      <c r="S12" s="247"/>
      <c r="T12" s="134">
        <f t="shared" si="2"/>
        <v>396.8</v>
      </c>
      <c r="U12" s="111"/>
      <c r="V12" s="110"/>
      <c r="W12" s="140"/>
      <c r="X12" s="174"/>
      <c r="Y12" s="153"/>
      <c r="Z12" s="153"/>
      <c r="AA12" s="180" t="s">
        <v>33</v>
      </c>
      <c r="AB12" s="184">
        <f>G12*0.2</f>
        <v>49.6</v>
      </c>
      <c r="AC12" s="175">
        <f>H12*0.2</f>
        <v>49.6</v>
      </c>
      <c r="AD12" s="161">
        <f t="shared" si="3"/>
        <v>99.2</v>
      </c>
      <c r="AE12" s="194">
        <f t="shared" si="4"/>
        <v>49.6</v>
      </c>
      <c r="AF12" s="95">
        <f t="shared" si="4"/>
        <v>49.6</v>
      </c>
      <c r="AG12" s="200">
        <f t="shared" si="5"/>
        <v>99.2</v>
      </c>
      <c r="AH12" s="262">
        <v>99.2</v>
      </c>
      <c r="AI12" s="263">
        <v>99.2</v>
      </c>
      <c r="AJ12" s="264">
        <f t="shared" si="6"/>
        <v>198.4</v>
      </c>
      <c r="AK12" s="109" t="s">
        <v>53</v>
      </c>
      <c r="AL12" s="108" t="s">
        <v>54</v>
      </c>
      <c r="AM12" s="100" t="s">
        <v>55</v>
      </c>
    </row>
    <row r="13" spans="1:39" s="242" customFormat="1" ht="30" customHeight="1">
      <c r="A13" s="221">
        <v>6</v>
      </c>
      <c r="B13" s="222" t="s">
        <v>56</v>
      </c>
      <c r="C13" s="222" t="s">
        <v>57</v>
      </c>
      <c r="D13" s="271" t="s">
        <v>58</v>
      </c>
      <c r="E13" s="223" t="s">
        <v>59</v>
      </c>
      <c r="F13" s="224">
        <v>813.34</v>
      </c>
      <c r="G13" s="225">
        <v>203</v>
      </c>
      <c r="H13" s="225">
        <v>203</v>
      </c>
      <c r="I13" s="226">
        <f t="shared" si="0"/>
        <v>406</v>
      </c>
      <c r="J13" s="227" t="s">
        <v>31</v>
      </c>
      <c r="K13" s="253">
        <v>42364</v>
      </c>
      <c r="L13" s="225">
        <f t="shared" si="1"/>
        <v>81.2</v>
      </c>
      <c r="M13" s="228">
        <f t="shared" si="1"/>
        <v>81.2</v>
      </c>
      <c r="N13" s="272"/>
      <c r="O13" s="273"/>
      <c r="P13" s="274"/>
      <c r="Q13" s="275"/>
      <c r="R13" s="255"/>
      <c r="S13" s="255"/>
      <c r="T13" s="226">
        <f t="shared" si="2"/>
        <v>162.4</v>
      </c>
      <c r="U13" s="229"/>
      <c r="V13" s="225"/>
      <c r="W13" s="228"/>
      <c r="X13" s="230"/>
      <c r="Y13" s="234"/>
      <c r="Z13" s="234"/>
      <c r="AA13" s="232"/>
      <c r="AB13" s="233"/>
      <c r="AC13" s="234"/>
      <c r="AD13" s="235">
        <f t="shared" si="3"/>
        <v>0</v>
      </c>
      <c r="AE13" s="236">
        <v>121.8</v>
      </c>
      <c r="AF13" s="237">
        <v>121.8</v>
      </c>
      <c r="AG13" s="238">
        <f t="shared" si="5"/>
        <v>243.6</v>
      </c>
      <c r="AH13" s="265"/>
      <c r="AI13" s="266"/>
      <c r="AJ13" s="276">
        <f t="shared" si="6"/>
        <v>0</v>
      </c>
      <c r="AK13" s="239" t="s">
        <v>60</v>
      </c>
      <c r="AL13" s="240" t="s">
        <v>61</v>
      </c>
      <c r="AM13" s="241" t="s">
        <v>62</v>
      </c>
    </row>
    <row r="14" spans="1:39" s="92" customFormat="1" ht="30" customHeight="1">
      <c r="A14" s="113">
        <v>7</v>
      </c>
      <c r="B14" s="32" t="s">
        <v>63</v>
      </c>
      <c r="C14" s="32" t="s">
        <v>64</v>
      </c>
      <c r="D14" s="115" t="s">
        <v>65</v>
      </c>
      <c r="E14" s="122" t="s">
        <v>66</v>
      </c>
      <c r="F14" s="128">
        <v>1458</v>
      </c>
      <c r="G14" s="110">
        <v>364.5</v>
      </c>
      <c r="H14" s="110">
        <v>364.5</v>
      </c>
      <c r="I14" s="134">
        <f t="shared" si="0"/>
        <v>729</v>
      </c>
      <c r="J14" s="203" t="s">
        <v>31</v>
      </c>
      <c r="K14" s="245">
        <v>42365</v>
      </c>
      <c r="L14" s="110">
        <f t="shared" si="1"/>
        <v>145.8</v>
      </c>
      <c r="M14" s="140">
        <f t="shared" si="1"/>
        <v>145.8</v>
      </c>
      <c r="N14" s="154" t="s">
        <v>32</v>
      </c>
      <c r="O14" s="110">
        <v>145.8</v>
      </c>
      <c r="P14" s="134">
        <v>145.8</v>
      </c>
      <c r="Q14" s="245">
        <v>42887</v>
      </c>
      <c r="R14" s="247">
        <v>72.9</v>
      </c>
      <c r="S14" s="247">
        <v>72.9</v>
      </c>
      <c r="T14" s="134">
        <f t="shared" si="2"/>
        <v>729</v>
      </c>
      <c r="U14" s="111"/>
      <c r="V14" s="110"/>
      <c r="W14" s="140"/>
      <c r="X14" s="174"/>
      <c r="Y14" s="153"/>
      <c r="Z14" s="153"/>
      <c r="AA14" s="180"/>
      <c r="AB14" s="184"/>
      <c r="AC14" s="175"/>
      <c r="AD14" s="161">
        <f t="shared" si="3"/>
        <v>0</v>
      </c>
      <c r="AE14" s="194">
        <f t="shared" si="4"/>
        <v>0</v>
      </c>
      <c r="AF14" s="95">
        <f t="shared" si="4"/>
        <v>0</v>
      </c>
      <c r="AG14" s="200">
        <f t="shared" si="5"/>
        <v>0</v>
      </c>
      <c r="AH14" s="262">
        <v>72.9</v>
      </c>
      <c r="AI14" s="263">
        <v>72.9</v>
      </c>
      <c r="AJ14" s="264">
        <f t="shared" si="6"/>
        <v>145.8</v>
      </c>
      <c r="AK14" s="109" t="s">
        <v>67</v>
      </c>
      <c r="AL14" s="108" t="s">
        <v>35</v>
      </c>
      <c r="AM14" s="100" t="s">
        <v>36</v>
      </c>
    </row>
    <row r="15" spans="1:39" s="242" customFormat="1" ht="30" customHeight="1">
      <c r="A15" s="221">
        <v>8</v>
      </c>
      <c r="B15" s="222" t="s">
        <v>68</v>
      </c>
      <c r="C15" s="277" t="s">
        <v>69</v>
      </c>
      <c r="D15" s="271" t="s">
        <v>70</v>
      </c>
      <c r="E15" s="223" t="s">
        <v>71</v>
      </c>
      <c r="F15" s="224">
        <v>1888.8</v>
      </c>
      <c r="G15" s="225">
        <v>472</v>
      </c>
      <c r="H15" s="225">
        <v>472</v>
      </c>
      <c r="I15" s="226">
        <f t="shared" si="0"/>
        <v>944</v>
      </c>
      <c r="J15" s="227" t="s">
        <v>31</v>
      </c>
      <c r="K15" s="253"/>
      <c r="L15" s="225"/>
      <c r="M15" s="228"/>
      <c r="N15" s="272"/>
      <c r="O15" s="273"/>
      <c r="P15" s="274"/>
      <c r="Q15" s="275"/>
      <c r="R15" s="255"/>
      <c r="S15" s="255"/>
      <c r="T15" s="226">
        <f t="shared" si="2"/>
        <v>0</v>
      </c>
      <c r="U15" s="229"/>
      <c r="V15" s="225"/>
      <c r="W15" s="228"/>
      <c r="X15" s="230"/>
      <c r="Y15" s="234"/>
      <c r="Z15" s="234"/>
      <c r="AA15" s="232"/>
      <c r="AB15" s="233"/>
      <c r="AC15" s="234"/>
      <c r="AD15" s="235"/>
      <c r="AE15" s="236">
        <v>472</v>
      </c>
      <c r="AF15" s="237">
        <v>472</v>
      </c>
      <c r="AG15" s="238">
        <f t="shared" si="5"/>
        <v>944</v>
      </c>
      <c r="AH15" s="265"/>
      <c r="AI15" s="266"/>
      <c r="AJ15" s="276">
        <f t="shared" si="6"/>
        <v>0</v>
      </c>
      <c r="AK15" s="239" t="s">
        <v>72</v>
      </c>
      <c r="AL15" s="240" t="s">
        <v>73</v>
      </c>
      <c r="AM15" s="241" t="s">
        <v>74</v>
      </c>
    </row>
    <row r="16" spans="1:39" s="92" customFormat="1" ht="30" customHeight="1">
      <c r="A16" s="113">
        <v>9</v>
      </c>
      <c r="B16" s="32" t="s">
        <v>75</v>
      </c>
      <c r="C16" s="32" t="s">
        <v>76</v>
      </c>
      <c r="D16" s="115" t="s">
        <v>77</v>
      </c>
      <c r="E16" s="122" t="s">
        <v>78</v>
      </c>
      <c r="F16" s="128">
        <v>858.21</v>
      </c>
      <c r="G16" s="110">
        <v>150</v>
      </c>
      <c r="H16" s="110">
        <v>150</v>
      </c>
      <c r="I16" s="134">
        <f t="shared" si="0"/>
        <v>300</v>
      </c>
      <c r="J16" s="203" t="s">
        <v>31</v>
      </c>
      <c r="K16" s="245">
        <v>42367</v>
      </c>
      <c r="L16" s="110">
        <f t="shared" si="1"/>
        <v>60</v>
      </c>
      <c r="M16" s="140">
        <f t="shared" si="1"/>
        <v>60</v>
      </c>
      <c r="N16" s="154" t="s">
        <v>32</v>
      </c>
      <c r="O16" s="110">
        <v>60</v>
      </c>
      <c r="P16" s="134">
        <v>60</v>
      </c>
      <c r="Q16" s="245">
        <v>42887</v>
      </c>
      <c r="R16" s="110">
        <v>30</v>
      </c>
      <c r="S16" s="110">
        <v>30</v>
      </c>
      <c r="T16" s="134">
        <f t="shared" si="2"/>
        <v>300</v>
      </c>
      <c r="U16" s="111"/>
      <c r="V16" s="110"/>
      <c r="W16" s="140"/>
      <c r="X16" s="174"/>
      <c r="Y16" s="153"/>
      <c r="Z16" s="153"/>
      <c r="AA16" s="180"/>
      <c r="AB16" s="184"/>
      <c r="AC16" s="175"/>
      <c r="AD16" s="161">
        <f t="shared" si="3"/>
        <v>0</v>
      </c>
      <c r="AE16" s="194">
        <f t="shared" si="4"/>
        <v>0</v>
      </c>
      <c r="AF16" s="95">
        <f t="shared" si="4"/>
        <v>0</v>
      </c>
      <c r="AG16" s="200">
        <f t="shared" si="5"/>
        <v>0</v>
      </c>
      <c r="AH16" s="262">
        <v>30</v>
      </c>
      <c r="AI16" s="263">
        <v>30</v>
      </c>
      <c r="AJ16" s="264">
        <f t="shared" si="6"/>
        <v>60</v>
      </c>
      <c r="AK16" s="109" t="s">
        <v>79</v>
      </c>
      <c r="AL16" s="108" t="s">
        <v>35</v>
      </c>
      <c r="AM16" s="100" t="s">
        <v>36</v>
      </c>
    </row>
    <row r="17" spans="1:39" s="92" customFormat="1" ht="30" customHeight="1">
      <c r="A17" s="113">
        <v>10</v>
      </c>
      <c r="B17" s="32" t="s">
        <v>80</v>
      </c>
      <c r="C17" s="32" t="s">
        <v>81</v>
      </c>
      <c r="D17" s="115" t="s">
        <v>82</v>
      </c>
      <c r="E17" s="122" t="s">
        <v>83</v>
      </c>
      <c r="F17" s="128">
        <v>1282</v>
      </c>
      <c r="G17" s="110">
        <v>320</v>
      </c>
      <c r="H17" s="110">
        <v>320</v>
      </c>
      <c r="I17" s="134">
        <f t="shared" si="0"/>
        <v>640</v>
      </c>
      <c r="J17" s="203" t="s">
        <v>31</v>
      </c>
      <c r="K17" s="245">
        <v>42368</v>
      </c>
      <c r="L17" s="110">
        <f t="shared" si="1"/>
        <v>128</v>
      </c>
      <c r="M17" s="140">
        <f t="shared" si="1"/>
        <v>128</v>
      </c>
      <c r="N17" s="154" t="s">
        <v>32</v>
      </c>
      <c r="O17" s="110">
        <v>128</v>
      </c>
      <c r="P17" s="134">
        <v>128</v>
      </c>
      <c r="Q17" s="249"/>
      <c r="R17" s="247"/>
      <c r="S17" s="247"/>
      <c r="T17" s="134">
        <f t="shared" si="2"/>
        <v>512</v>
      </c>
      <c r="U17" s="111"/>
      <c r="V17" s="110"/>
      <c r="W17" s="140"/>
      <c r="X17" s="174"/>
      <c r="Y17" s="153"/>
      <c r="Z17" s="153"/>
      <c r="AA17" s="180" t="s">
        <v>33</v>
      </c>
      <c r="AB17" s="184">
        <f>G17*0.2</f>
        <v>64</v>
      </c>
      <c r="AC17" s="175">
        <f>H17*0.2</f>
        <v>64</v>
      </c>
      <c r="AD17" s="161">
        <f t="shared" si="3"/>
        <v>128</v>
      </c>
      <c r="AE17" s="194">
        <f t="shared" si="4"/>
        <v>64</v>
      </c>
      <c r="AF17" s="95">
        <f t="shared" si="4"/>
        <v>64</v>
      </c>
      <c r="AG17" s="200">
        <f t="shared" si="5"/>
        <v>128</v>
      </c>
      <c r="AH17" s="262"/>
      <c r="AI17" s="263"/>
      <c r="AJ17" s="264">
        <f t="shared" si="6"/>
        <v>0</v>
      </c>
      <c r="AK17" s="109" t="s">
        <v>84</v>
      </c>
      <c r="AL17" s="108" t="s">
        <v>35</v>
      </c>
      <c r="AM17" s="100" t="s">
        <v>36</v>
      </c>
    </row>
    <row r="18" spans="1:39" s="242" customFormat="1" ht="30" customHeight="1">
      <c r="A18" s="221">
        <v>11</v>
      </c>
      <c r="B18" s="222" t="s">
        <v>27</v>
      </c>
      <c r="C18" s="222" t="s">
        <v>85</v>
      </c>
      <c r="D18" s="222" t="s">
        <v>29</v>
      </c>
      <c r="E18" s="223" t="s">
        <v>86</v>
      </c>
      <c r="F18" s="224">
        <v>751.6</v>
      </c>
      <c r="G18" s="225">
        <v>185</v>
      </c>
      <c r="H18" s="225">
        <v>185</v>
      </c>
      <c r="I18" s="226">
        <f t="shared" si="0"/>
        <v>370</v>
      </c>
      <c r="J18" s="227" t="s">
        <v>31</v>
      </c>
      <c r="K18" s="253">
        <v>42369</v>
      </c>
      <c r="L18" s="225">
        <f t="shared" si="1"/>
        <v>74</v>
      </c>
      <c r="M18" s="228">
        <f t="shared" si="1"/>
        <v>74</v>
      </c>
      <c r="N18" s="254"/>
      <c r="O18" s="255"/>
      <c r="P18" s="256"/>
      <c r="Q18" s="245">
        <v>42887</v>
      </c>
      <c r="R18" s="255">
        <v>97.35</v>
      </c>
      <c r="S18" s="255">
        <v>97.35</v>
      </c>
      <c r="T18" s="226">
        <f t="shared" si="2"/>
        <v>342.7</v>
      </c>
      <c r="U18" s="229"/>
      <c r="V18" s="225"/>
      <c r="W18" s="228"/>
      <c r="X18" s="230"/>
      <c r="Y18" s="231"/>
      <c r="Z18" s="231"/>
      <c r="AA18" s="232"/>
      <c r="AB18" s="233"/>
      <c r="AC18" s="234"/>
      <c r="AD18" s="235">
        <f t="shared" si="3"/>
        <v>0</v>
      </c>
      <c r="AE18" s="236">
        <v>13.65</v>
      </c>
      <c r="AF18" s="237">
        <v>13.65</v>
      </c>
      <c r="AG18" s="238">
        <f t="shared" si="5"/>
        <v>27.3</v>
      </c>
      <c r="AH18" s="265">
        <v>97.35</v>
      </c>
      <c r="AI18" s="266">
        <v>97.35</v>
      </c>
      <c r="AJ18" s="264">
        <f t="shared" si="6"/>
        <v>194.7</v>
      </c>
      <c r="AK18" s="239" t="s">
        <v>87</v>
      </c>
      <c r="AL18" s="240" t="s">
        <v>35</v>
      </c>
      <c r="AM18" s="241" t="s">
        <v>36</v>
      </c>
    </row>
    <row r="19" spans="1:39" s="92" customFormat="1" ht="30" customHeight="1">
      <c r="A19" s="113">
        <v>12</v>
      </c>
      <c r="B19" s="32" t="s">
        <v>88</v>
      </c>
      <c r="C19" s="32" t="s">
        <v>89</v>
      </c>
      <c r="D19" s="32" t="s">
        <v>90</v>
      </c>
      <c r="E19" s="122" t="s">
        <v>91</v>
      </c>
      <c r="F19" s="128">
        <v>309.9</v>
      </c>
      <c r="G19" s="110">
        <v>77</v>
      </c>
      <c r="H19" s="110">
        <v>77</v>
      </c>
      <c r="I19" s="134">
        <f t="shared" si="0"/>
        <v>154</v>
      </c>
      <c r="J19" s="203" t="s">
        <v>31</v>
      </c>
      <c r="K19" s="245">
        <v>42339</v>
      </c>
      <c r="L19" s="110">
        <f t="shared" si="1"/>
        <v>30.8</v>
      </c>
      <c r="M19" s="140">
        <f t="shared" si="1"/>
        <v>30.8</v>
      </c>
      <c r="N19" s="154" t="s">
        <v>32</v>
      </c>
      <c r="O19" s="110">
        <v>30.8</v>
      </c>
      <c r="P19" s="134">
        <v>30.8</v>
      </c>
      <c r="Q19" s="164"/>
      <c r="R19" s="110"/>
      <c r="S19" s="110"/>
      <c r="T19" s="134">
        <f t="shared" si="2"/>
        <v>123.2</v>
      </c>
      <c r="U19" s="111"/>
      <c r="V19" s="110"/>
      <c r="W19" s="140"/>
      <c r="X19" s="174"/>
      <c r="Y19" s="153"/>
      <c r="Z19" s="153"/>
      <c r="AA19" s="180" t="s">
        <v>33</v>
      </c>
      <c r="AB19" s="184">
        <f>G19*0.2</f>
        <v>15.4</v>
      </c>
      <c r="AC19" s="175">
        <f>H19*0.2</f>
        <v>15.4</v>
      </c>
      <c r="AD19" s="161">
        <f t="shared" si="3"/>
        <v>30.8</v>
      </c>
      <c r="AE19" s="194">
        <f t="shared" si="4"/>
        <v>15.4</v>
      </c>
      <c r="AF19" s="95">
        <f t="shared" si="4"/>
        <v>15.4</v>
      </c>
      <c r="AG19" s="200">
        <f t="shared" si="5"/>
        <v>30.8</v>
      </c>
      <c r="AH19" s="262"/>
      <c r="AI19" s="263"/>
      <c r="AJ19" s="264">
        <f t="shared" si="6"/>
        <v>0</v>
      </c>
      <c r="AK19" s="109" t="s">
        <v>92</v>
      </c>
      <c r="AL19" s="108" t="s">
        <v>93</v>
      </c>
      <c r="AM19" s="100" t="s">
        <v>94</v>
      </c>
    </row>
    <row r="20" spans="1:39" s="92" customFormat="1" ht="30" customHeight="1">
      <c r="A20" s="113">
        <v>13</v>
      </c>
      <c r="B20" s="32" t="s">
        <v>95</v>
      </c>
      <c r="C20" s="32" t="s">
        <v>96</v>
      </c>
      <c r="D20" s="32" t="s">
        <v>97</v>
      </c>
      <c r="E20" s="122" t="s">
        <v>98</v>
      </c>
      <c r="F20" s="128">
        <v>1479</v>
      </c>
      <c r="G20" s="110">
        <v>369.5</v>
      </c>
      <c r="H20" s="110">
        <v>369.5</v>
      </c>
      <c r="I20" s="134">
        <f t="shared" si="0"/>
        <v>739</v>
      </c>
      <c r="J20" s="203" t="s">
        <v>31</v>
      </c>
      <c r="K20" s="245">
        <v>42340</v>
      </c>
      <c r="L20" s="110">
        <f t="shared" si="1"/>
        <v>147.8</v>
      </c>
      <c r="M20" s="140">
        <f t="shared" si="1"/>
        <v>147.8</v>
      </c>
      <c r="N20" s="250"/>
      <c r="O20" s="251"/>
      <c r="P20" s="252"/>
      <c r="Q20" s="245">
        <v>42887</v>
      </c>
      <c r="R20" s="247">
        <v>221.7</v>
      </c>
      <c r="S20" s="247">
        <v>221.7</v>
      </c>
      <c r="T20" s="134">
        <f t="shared" si="2"/>
        <v>739</v>
      </c>
      <c r="U20" s="111"/>
      <c r="V20" s="110"/>
      <c r="W20" s="140"/>
      <c r="X20" s="174"/>
      <c r="Y20" s="175"/>
      <c r="Z20" s="175"/>
      <c r="AA20" s="180"/>
      <c r="AB20" s="184"/>
      <c r="AC20" s="175"/>
      <c r="AD20" s="161">
        <f t="shared" si="3"/>
        <v>0</v>
      </c>
      <c r="AE20" s="194">
        <f t="shared" si="4"/>
        <v>0</v>
      </c>
      <c r="AF20" s="95">
        <f t="shared" si="4"/>
        <v>0</v>
      </c>
      <c r="AG20" s="200">
        <f t="shared" si="5"/>
        <v>0</v>
      </c>
      <c r="AH20" s="262">
        <v>221.7</v>
      </c>
      <c r="AI20" s="263">
        <v>221.7</v>
      </c>
      <c r="AJ20" s="264">
        <f t="shared" si="6"/>
        <v>443.4</v>
      </c>
      <c r="AK20" s="109" t="s">
        <v>99</v>
      </c>
      <c r="AL20" s="108" t="s">
        <v>100</v>
      </c>
      <c r="AM20" s="100" t="s">
        <v>101</v>
      </c>
    </row>
    <row r="21" spans="1:39" s="92" customFormat="1" ht="30" customHeight="1">
      <c r="A21" s="113">
        <v>14</v>
      </c>
      <c r="B21" s="32" t="s">
        <v>102</v>
      </c>
      <c r="C21" s="32" t="s">
        <v>103</v>
      </c>
      <c r="D21" s="32" t="s">
        <v>104</v>
      </c>
      <c r="E21" s="122" t="s">
        <v>105</v>
      </c>
      <c r="F21" s="128">
        <v>1588.1</v>
      </c>
      <c r="G21" s="129">
        <v>397</v>
      </c>
      <c r="H21" s="129">
        <v>397</v>
      </c>
      <c r="I21" s="134">
        <f t="shared" si="0"/>
        <v>794</v>
      </c>
      <c r="J21" s="203" t="s">
        <v>31</v>
      </c>
      <c r="K21" s="245">
        <v>42341</v>
      </c>
      <c r="L21" s="110">
        <f t="shared" si="1"/>
        <v>158.8</v>
      </c>
      <c r="M21" s="140">
        <f t="shared" si="1"/>
        <v>158.8</v>
      </c>
      <c r="N21" s="245">
        <v>42887</v>
      </c>
      <c r="O21" s="110">
        <v>158.8</v>
      </c>
      <c r="P21" s="134">
        <v>158.8</v>
      </c>
      <c r="Q21" s="164"/>
      <c r="R21" s="110"/>
      <c r="S21" s="110"/>
      <c r="T21" s="134">
        <f t="shared" si="2"/>
        <v>635.2</v>
      </c>
      <c r="U21" s="44"/>
      <c r="V21" s="7"/>
      <c r="W21" s="141"/>
      <c r="X21" s="174"/>
      <c r="Y21" s="31"/>
      <c r="Z21" s="31"/>
      <c r="AA21" s="180" t="s">
        <v>33</v>
      </c>
      <c r="AB21" s="184">
        <f>G21*0.2</f>
        <v>79.4</v>
      </c>
      <c r="AC21" s="175">
        <f>H21*0.2</f>
        <v>79.4</v>
      </c>
      <c r="AD21" s="161">
        <f t="shared" si="3"/>
        <v>158.8</v>
      </c>
      <c r="AE21" s="194">
        <f t="shared" si="4"/>
        <v>79.4</v>
      </c>
      <c r="AF21" s="95">
        <f t="shared" si="4"/>
        <v>79.4</v>
      </c>
      <c r="AG21" s="200">
        <f t="shared" si="5"/>
        <v>158.8</v>
      </c>
      <c r="AH21" s="262">
        <v>158.8</v>
      </c>
      <c r="AI21" s="263">
        <v>158.8</v>
      </c>
      <c r="AJ21" s="264">
        <f t="shared" si="6"/>
        <v>317.6</v>
      </c>
      <c r="AK21" s="109" t="s">
        <v>106</v>
      </c>
      <c r="AL21" s="108" t="s">
        <v>54</v>
      </c>
      <c r="AM21" s="100" t="s">
        <v>55</v>
      </c>
    </row>
    <row r="22" spans="1:39" s="92" customFormat="1" ht="30" customHeight="1">
      <c r="A22" s="113">
        <v>15</v>
      </c>
      <c r="B22" s="32" t="s">
        <v>107</v>
      </c>
      <c r="C22" s="32" t="s">
        <v>108</v>
      </c>
      <c r="D22" s="32" t="s">
        <v>109</v>
      </c>
      <c r="E22" s="122" t="s">
        <v>110</v>
      </c>
      <c r="F22" s="128">
        <v>400</v>
      </c>
      <c r="G22" s="110">
        <v>100</v>
      </c>
      <c r="H22" s="110">
        <v>100</v>
      </c>
      <c r="I22" s="134">
        <f t="shared" si="0"/>
        <v>200</v>
      </c>
      <c r="J22" s="203" t="s">
        <v>31</v>
      </c>
      <c r="K22" s="245">
        <v>42342</v>
      </c>
      <c r="L22" s="110">
        <f t="shared" si="1"/>
        <v>40</v>
      </c>
      <c r="M22" s="140">
        <f t="shared" si="1"/>
        <v>40</v>
      </c>
      <c r="N22" s="154" t="s">
        <v>32</v>
      </c>
      <c r="O22" s="110">
        <v>40</v>
      </c>
      <c r="P22" s="134">
        <v>40</v>
      </c>
      <c r="Q22" s="245">
        <v>42887</v>
      </c>
      <c r="R22" s="247">
        <v>20</v>
      </c>
      <c r="S22" s="247">
        <v>20</v>
      </c>
      <c r="T22" s="134">
        <f t="shared" si="2"/>
        <v>200</v>
      </c>
      <c r="U22" s="111"/>
      <c r="V22" s="110"/>
      <c r="W22" s="140"/>
      <c r="X22" s="174"/>
      <c r="Y22" s="153"/>
      <c r="Z22" s="153"/>
      <c r="AA22" s="180"/>
      <c r="AB22" s="184"/>
      <c r="AC22" s="175"/>
      <c r="AD22" s="161">
        <f t="shared" si="3"/>
        <v>0</v>
      </c>
      <c r="AE22" s="194">
        <f t="shared" si="4"/>
        <v>0</v>
      </c>
      <c r="AF22" s="95">
        <f t="shared" si="4"/>
        <v>0</v>
      </c>
      <c r="AG22" s="200">
        <f t="shared" si="5"/>
        <v>0</v>
      </c>
      <c r="AH22" s="262">
        <v>20</v>
      </c>
      <c r="AI22" s="262">
        <v>20</v>
      </c>
      <c r="AJ22" s="264">
        <f t="shared" si="6"/>
        <v>40</v>
      </c>
      <c r="AK22" s="109" t="s">
        <v>111</v>
      </c>
      <c r="AL22" s="108" t="s">
        <v>112</v>
      </c>
      <c r="AM22" s="100" t="s">
        <v>113</v>
      </c>
    </row>
    <row r="23" spans="1:39" s="92" customFormat="1" ht="30" customHeight="1">
      <c r="A23" s="113">
        <v>16</v>
      </c>
      <c r="B23" s="32" t="s">
        <v>114</v>
      </c>
      <c r="C23" s="32" t="s">
        <v>115</v>
      </c>
      <c r="D23" s="32" t="s">
        <v>116</v>
      </c>
      <c r="E23" s="122" t="s">
        <v>117</v>
      </c>
      <c r="F23" s="128">
        <v>466.35</v>
      </c>
      <c r="G23" s="110">
        <v>116.5</v>
      </c>
      <c r="H23" s="110">
        <v>116.5</v>
      </c>
      <c r="I23" s="134">
        <f t="shared" si="0"/>
        <v>233</v>
      </c>
      <c r="J23" s="203" t="s">
        <v>31</v>
      </c>
      <c r="K23" s="245">
        <v>42343</v>
      </c>
      <c r="L23" s="110">
        <f t="shared" si="1"/>
        <v>46.6</v>
      </c>
      <c r="M23" s="140">
        <f t="shared" si="1"/>
        <v>46.6</v>
      </c>
      <c r="N23" s="154" t="s">
        <v>32</v>
      </c>
      <c r="O23" s="110">
        <v>46.6</v>
      </c>
      <c r="P23" s="134">
        <v>46.6</v>
      </c>
      <c r="Q23" s="245">
        <v>42887</v>
      </c>
      <c r="R23" s="110">
        <v>23.3</v>
      </c>
      <c r="S23" s="110">
        <v>23.3</v>
      </c>
      <c r="T23" s="134">
        <f t="shared" si="2"/>
        <v>233.00000000000003</v>
      </c>
      <c r="U23" s="111"/>
      <c r="V23" s="110"/>
      <c r="W23" s="140"/>
      <c r="X23" s="174"/>
      <c r="Y23" s="153"/>
      <c r="Z23" s="153"/>
      <c r="AA23" s="180"/>
      <c r="AB23" s="184"/>
      <c r="AC23" s="175"/>
      <c r="AD23" s="161">
        <f t="shared" si="3"/>
        <v>0</v>
      </c>
      <c r="AE23" s="194">
        <f t="shared" si="4"/>
        <v>0</v>
      </c>
      <c r="AF23" s="95">
        <f t="shared" si="4"/>
        <v>0</v>
      </c>
      <c r="AG23" s="200">
        <f t="shared" si="5"/>
        <v>0</v>
      </c>
      <c r="AH23" s="262">
        <v>23.3</v>
      </c>
      <c r="AI23" s="262">
        <v>23.3</v>
      </c>
      <c r="AJ23" s="264">
        <f t="shared" si="6"/>
        <v>46.6</v>
      </c>
      <c r="AK23" s="109" t="s">
        <v>118</v>
      </c>
      <c r="AL23" s="108" t="s">
        <v>35</v>
      </c>
      <c r="AM23" s="100" t="s">
        <v>36</v>
      </c>
    </row>
    <row r="24" spans="1:39" s="92" customFormat="1" ht="30" customHeight="1">
      <c r="A24" s="113">
        <v>17</v>
      </c>
      <c r="B24" s="32" t="s">
        <v>27</v>
      </c>
      <c r="C24" s="32" t="s">
        <v>119</v>
      </c>
      <c r="D24" s="32" t="s">
        <v>29</v>
      </c>
      <c r="E24" s="122" t="s">
        <v>86</v>
      </c>
      <c r="F24" s="128">
        <v>643.6</v>
      </c>
      <c r="G24" s="110">
        <v>160.5</v>
      </c>
      <c r="H24" s="110">
        <v>160.5</v>
      </c>
      <c r="I24" s="134">
        <f t="shared" si="0"/>
        <v>321</v>
      </c>
      <c r="J24" s="203" t="s">
        <v>31</v>
      </c>
      <c r="K24" s="245">
        <v>42344</v>
      </c>
      <c r="L24" s="110">
        <f t="shared" si="1"/>
        <v>64.2</v>
      </c>
      <c r="M24" s="140">
        <f t="shared" si="1"/>
        <v>64.2</v>
      </c>
      <c r="N24" s="246"/>
      <c r="O24" s="247"/>
      <c r="P24" s="248"/>
      <c r="Q24" s="245">
        <v>42887</v>
      </c>
      <c r="R24" s="247">
        <v>96.3</v>
      </c>
      <c r="S24" s="247">
        <v>96.3</v>
      </c>
      <c r="T24" s="134">
        <f t="shared" si="2"/>
        <v>321</v>
      </c>
      <c r="U24" s="111"/>
      <c r="V24" s="110"/>
      <c r="W24" s="140"/>
      <c r="X24" s="174"/>
      <c r="Y24" s="153"/>
      <c r="Z24" s="153"/>
      <c r="AA24" s="180"/>
      <c r="AB24" s="184"/>
      <c r="AC24" s="175"/>
      <c r="AD24" s="161">
        <f t="shared" si="3"/>
        <v>0</v>
      </c>
      <c r="AE24" s="194">
        <f t="shared" si="4"/>
        <v>0</v>
      </c>
      <c r="AF24" s="95">
        <f t="shared" si="4"/>
        <v>0</v>
      </c>
      <c r="AG24" s="200">
        <f t="shared" si="5"/>
        <v>0</v>
      </c>
      <c r="AH24" s="262">
        <v>96.3</v>
      </c>
      <c r="AI24" s="263">
        <v>96.3</v>
      </c>
      <c r="AJ24" s="264">
        <f t="shared" si="6"/>
        <v>192.6</v>
      </c>
      <c r="AK24" s="109" t="s">
        <v>120</v>
      </c>
      <c r="AL24" s="108" t="s">
        <v>35</v>
      </c>
      <c r="AM24" s="100" t="s">
        <v>36</v>
      </c>
    </row>
    <row r="25" spans="1:39" s="92" customFormat="1" ht="30" customHeight="1">
      <c r="A25" s="113">
        <v>18</v>
      </c>
      <c r="B25" s="32" t="s">
        <v>121</v>
      </c>
      <c r="C25" s="32" t="s">
        <v>122</v>
      </c>
      <c r="D25" s="32" t="s">
        <v>123</v>
      </c>
      <c r="E25" s="122" t="s">
        <v>124</v>
      </c>
      <c r="F25" s="128">
        <v>523</v>
      </c>
      <c r="G25" s="110">
        <v>130</v>
      </c>
      <c r="H25" s="110">
        <v>130</v>
      </c>
      <c r="I25" s="134">
        <f t="shared" si="0"/>
        <v>260</v>
      </c>
      <c r="J25" s="203" t="s">
        <v>31</v>
      </c>
      <c r="K25" s="245">
        <v>42345</v>
      </c>
      <c r="L25" s="110">
        <f t="shared" si="1"/>
        <v>52</v>
      </c>
      <c r="M25" s="140">
        <f t="shared" si="1"/>
        <v>52</v>
      </c>
      <c r="N25" s="246"/>
      <c r="O25" s="247"/>
      <c r="P25" s="248"/>
      <c r="Q25" s="245">
        <v>42887</v>
      </c>
      <c r="R25" s="247">
        <v>78</v>
      </c>
      <c r="S25" s="247">
        <v>78</v>
      </c>
      <c r="T25" s="134">
        <f t="shared" si="2"/>
        <v>260</v>
      </c>
      <c r="U25" s="111"/>
      <c r="V25" s="110"/>
      <c r="W25" s="140"/>
      <c r="X25" s="174"/>
      <c r="Y25" s="153"/>
      <c r="Z25" s="153"/>
      <c r="AA25" s="180"/>
      <c r="AB25" s="184"/>
      <c r="AC25" s="175"/>
      <c r="AD25" s="161">
        <f t="shared" si="3"/>
        <v>0</v>
      </c>
      <c r="AE25" s="194">
        <f t="shared" si="4"/>
        <v>0</v>
      </c>
      <c r="AF25" s="95">
        <f t="shared" si="4"/>
        <v>0</v>
      </c>
      <c r="AG25" s="200">
        <f t="shared" si="5"/>
        <v>0</v>
      </c>
      <c r="AH25" s="262">
        <v>78</v>
      </c>
      <c r="AI25" s="263">
        <v>78</v>
      </c>
      <c r="AJ25" s="264">
        <f t="shared" si="6"/>
        <v>156</v>
      </c>
      <c r="AK25" s="109" t="s">
        <v>125</v>
      </c>
      <c r="AL25" s="108" t="s">
        <v>35</v>
      </c>
      <c r="AM25" s="100" t="s">
        <v>36</v>
      </c>
    </row>
    <row r="26" spans="1:39" s="92" customFormat="1" ht="30" customHeight="1">
      <c r="A26" s="113">
        <v>19</v>
      </c>
      <c r="B26" s="32" t="s">
        <v>126</v>
      </c>
      <c r="C26" s="32" t="s">
        <v>127</v>
      </c>
      <c r="D26" s="32" t="s">
        <v>128</v>
      </c>
      <c r="E26" s="122" t="s">
        <v>129</v>
      </c>
      <c r="F26" s="128">
        <v>1156.4</v>
      </c>
      <c r="G26" s="110">
        <v>289</v>
      </c>
      <c r="H26" s="110">
        <v>289</v>
      </c>
      <c r="I26" s="134">
        <f t="shared" si="0"/>
        <v>578</v>
      </c>
      <c r="J26" s="203" t="s">
        <v>31</v>
      </c>
      <c r="K26" s="245">
        <v>42346</v>
      </c>
      <c r="L26" s="110">
        <f t="shared" si="1"/>
        <v>115.60000000000001</v>
      </c>
      <c r="M26" s="140">
        <f t="shared" si="1"/>
        <v>115.60000000000001</v>
      </c>
      <c r="N26" s="245">
        <v>42887</v>
      </c>
      <c r="O26" s="251">
        <v>115.6</v>
      </c>
      <c r="P26" s="252">
        <v>115.6</v>
      </c>
      <c r="Q26" s="249"/>
      <c r="R26" s="247"/>
      <c r="S26" s="247"/>
      <c r="T26" s="134">
        <f t="shared" si="2"/>
        <v>462.4</v>
      </c>
      <c r="U26" s="111"/>
      <c r="V26" s="110"/>
      <c r="W26" s="140"/>
      <c r="X26" s="174"/>
      <c r="Y26" s="175"/>
      <c r="Z26" s="175"/>
      <c r="AA26" s="180" t="s">
        <v>33</v>
      </c>
      <c r="AB26" s="184">
        <f aca="true" t="shared" si="7" ref="AB26:AC29">G26*0.2</f>
        <v>57.800000000000004</v>
      </c>
      <c r="AC26" s="175">
        <f t="shared" si="7"/>
        <v>57.800000000000004</v>
      </c>
      <c r="AD26" s="161">
        <f t="shared" si="3"/>
        <v>115.60000000000001</v>
      </c>
      <c r="AE26" s="194">
        <f t="shared" si="4"/>
        <v>57.800000000000004</v>
      </c>
      <c r="AF26" s="95">
        <f t="shared" si="4"/>
        <v>57.800000000000004</v>
      </c>
      <c r="AG26" s="200">
        <f t="shared" si="5"/>
        <v>115.60000000000001</v>
      </c>
      <c r="AH26" s="262">
        <v>115.6</v>
      </c>
      <c r="AI26" s="263">
        <v>115.6</v>
      </c>
      <c r="AJ26" s="264">
        <f t="shared" si="6"/>
        <v>231.2</v>
      </c>
      <c r="AK26" s="109" t="s">
        <v>130</v>
      </c>
      <c r="AL26" s="108" t="s">
        <v>35</v>
      </c>
      <c r="AM26" s="100" t="s">
        <v>36</v>
      </c>
    </row>
    <row r="27" spans="1:39" s="92" customFormat="1" ht="30" customHeight="1">
      <c r="A27" s="114">
        <v>20</v>
      </c>
      <c r="B27" s="32" t="s">
        <v>131</v>
      </c>
      <c r="C27" s="112" t="s">
        <v>132</v>
      </c>
      <c r="D27" s="32" t="s">
        <v>133</v>
      </c>
      <c r="E27" s="122" t="s">
        <v>134</v>
      </c>
      <c r="F27" s="128">
        <v>609.6</v>
      </c>
      <c r="G27" s="110">
        <v>150</v>
      </c>
      <c r="H27" s="110">
        <v>150</v>
      </c>
      <c r="I27" s="134">
        <f t="shared" si="0"/>
        <v>300</v>
      </c>
      <c r="J27" s="203" t="s">
        <v>31</v>
      </c>
      <c r="K27" s="245">
        <v>42347</v>
      </c>
      <c r="L27" s="110">
        <f t="shared" si="1"/>
        <v>60</v>
      </c>
      <c r="M27" s="140">
        <f t="shared" si="1"/>
        <v>60</v>
      </c>
      <c r="N27" s="246"/>
      <c r="O27" s="247"/>
      <c r="P27" s="248"/>
      <c r="Q27" s="249"/>
      <c r="R27" s="247"/>
      <c r="S27" s="247"/>
      <c r="T27" s="134">
        <f t="shared" si="2"/>
        <v>120</v>
      </c>
      <c r="U27" s="104"/>
      <c r="V27" s="103"/>
      <c r="W27" s="143"/>
      <c r="X27" s="174" t="s">
        <v>33</v>
      </c>
      <c r="Y27" s="173">
        <v>60</v>
      </c>
      <c r="Z27" s="173">
        <v>60</v>
      </c>
      <c r="AA27" s="180" t="s">
        <v>33</v>
      </c>
      <c r="AB27" s="184">
        <f t="shared" si="7"/>
        <v>30</v>
      </c>
      <c r="AC27" s="175">
        <f t="shared" si="7"/>
        <v>30</v>
      </c>
      <c r="AD27" s="161">
        <f t="shared" si="3"/>
        <v>180</v>
      </c>
      <c r="AE27" s="194">
        <f t="shared" si="4"/>
        <v>90</v>
      </c>
      <c r="AF27" s="95">
        <f t="shared" si="4"/>
        <v>90</v>
      </c>
      <c r="AG27" s="200">
        <f t="shared" si="5"/>
        <v>180</v>
      </c>
      <c r="AH27" s="262"/>
      <c r="AI27" s="263"/>
      <c r="AJ27" s="264">
        <f t="shared" si="6"/>
        <v>0</v>
      </c>
      <c r="AK27" s="109" t="s">
        <v>135</v>
      </c>
      <c r="AL27" s="108" t="s">
        <v>136</v>
      </c>
      <c r="AM27" s="100" t="s">
        <v>137</v>
      </c>
    </row>
    <row r="28" spans="1:39" s="92" customFormat="1" ht="30" customHeight="1">
      <c r="A28" s="113">
        <v>21</v>
      </c>
      <c r="B28" s="32" t="s">
        <v>138</v>
      </c>
      <c r="C28" s="32" t="s">
        <v>139</v>
      </c>
      <c r="D28" s="32" t="s">
        <v>140</v>
      </c>
      <c r="E28" s="122" t="s">
        <v>141</v>
      </c>
      <c r="F28" s="128">
        <v>448.53</v>
      </c>
      <c r="G28" s="110">
        <v>112</v>
      </c>
      <c r="H28" s="110">
        <v>112</v>
      </c>
      <c r="I28" s="134">
        <f t="shared" si="0"/>
        <v>224</v>
      </c>
      <c r="J28" s="203" t="s">
        <v>31</v>
      </c>
      <c r="K28" s="245">
        <v>42348</v>
      </c>
      <c r="L28" s="110">
        <f t="shared" si="1"/>
        <v>44.800000000000004</v>
      </c>
      <c r="M28" s="140">
        <f t="shared" si="1"/>
        <v>44.800000000000004</v>
      </c>
      <c r="N28" s="154" t="s">
        <v>32</v>
      </c>
      <c r="O28" s="110">
        <v>44.8</v>
      </c>
      <c r="P28" s="134">
        <v>44.8</v>
      </c>
      <c r="Q28" s="249"/>
      <c r="R28" s="247"/>
      <c r="S28" s="247"/>
      <c r="T28" s="134">
        <f t="shared" si="2"/>
        <v>179.2</v>
      </c>
      <c r="U28" s="111"/>
      <c r="V28" s="110"/>
      <c r="W28" s="140"/>
      <c r="X28" s="174"/>
      <c r="Y28" s="153"/>
      <c r="Z28" s="153"/>
      <c r="AA28" s="180" t="s">
        <v>33</v>
      </c>
      <c r="AB28" s="184">
        <f t="shared" si="7"/>
        <v>22.400000000000002</v>
      </c>
      <c r="AC28" s="175">
        <f t="shared" si="7"/>
        <v>22.400000000000002</v>
      </c>
      <c r="AD28" s="161">
        <f t="shared" si="3"/>
        <v>44.800000000000004</v>
      </c>
      <c r="AE28" s="194">
        <f t="shared" si="4"/>
        <v>22.400000000000002</v>
      </c>
      <c r="AF28" s="95">
        <f t="shared" si="4"/>
        <v>22.400000000000002</v>
      </c>
      <c r="AG28" s="200">
        <f t="shared" si="5"/>
        <v>44.800000000000004</v>
      </c>
      <c r="AH28" s="262"/>
      <c r="AI28" s="263"/>
      <c r="AJ28" s="264">
        <f t="shared" si="6"/>
        <v>0</v>
      </c>
      <c r="AK28" s="109" t="s">
        <v>142</v>
      </c>
      <c r="AL28" s="108" t="s">
        <v>143</v>
      </c>
      <c r="AM28" s="100" t="s">
        <v>144</v>
      </c>
    </row>
    <row r="29" spans="1:39" s="92" customFormat="1" ht="30" customHeight="1">
      <c r="A29" s="113">
        <v>22</v>
      </c>
      <c r="B29" s="32" t="s">
        <v>145</v>
      </c>
      <c r="C29" s="32" t="s">
        <v>146</v>
      </c>
      <c r="D29" s="32" t="s">
        <v>147</v>
      </c>
      <c r="E29" s="122" t="s">
        <v>148</v>
      </c>
      <c r="F29" s="128">
        <v>1447.6</v>
      </c>
      <c r="G29" s="110">
        <v>361.5</v>
      </c>
      <c r="H29" s="110">
        <v>361.5</v>
      </c>
      <c r="I29" s="134">
        <f t="shared" si="0"/>
        <v>723</v>
      </c>
      <c r="J29" s="203" t="s">
        <v>31</v>
      </c>
      <c r="K29" s="245">
        <v>42349</v>
      </c>
      <c r="L29" s="110">
        <f t="shared" si="1"/>
        <v>144.6</v>
      </c>
      <c r="M29" s="140">
        <f t="shared" si="1"/>
        <v>144.6</v>
      </c>
      <c r="N29" s="245">
        <v>42887</v>
      </c>
      <c r="O29" s="247">
        <v>144.6</v>
      </c>
      <c r="P29" s="248">
        <v>144.6</v>
      </c>
      <c r="Q29" s="249"/>
      <c r="R29" s="247"/>
      <c r="S29" s="247"/>
      <c r="T29" s="134">
        <f t="shared" si="2"/>
        <v>578.4</v>
      </c>
      <c r="U29" s="111"/>
      <c r="V29" s="110"/>
      <c r="W29" s="140"/>
      <c r="X29" s="174"/>
      <c r="Y29" s="153"/>
      <c r="Z29" s="153"/>
      <c r="AA29" s="180" t="s">
        <v>33</v>
      </c>
      <c r="AB29" s="184">
        <f t="shared" si="7"/>
        <v>72.3</v>
      </c>
      <c r="AC29" s="175">
        <f t="shared" si="7"/>
        <v>72.3</v>
      </c>
      <c r="AD29" s="161">
        <f t="shared" si="3"/>
        <v>144.6</v>
      </c>
      <c r="AE29" s="194">
        <f t="shared" si="4"/>
        <v>72.3</v>
      </c>
      <c r="AF29" s="95">
        <f t="shared" si="4"/>
        <v>72.3</v>
      </c>
      <c r="AG29" s="200">
        <f t="shared" si="5"/>
        <v>144.6</v>
      </c>
      <c r="AH29" s="262">
        <v>144.6</v>
      </c>
      <c r="AI29" s="263">
        <v>144.6</v>
      </c>
      <c r="AJ29" s="264">
        <f t="shared" si="6"/>
        <v>289.2</v>
      </c>
      <c r="AK29" s="109" t="s">
        <v>149</v>
      </c>
      <c r="AL29" s="108" t="s">
        <v>150</v>
      </c>
      <c r="AM29" s="100" t="s">
        <v>151</v>
      </c>
    </row>
    <row r="30" spans="1:39" s="92" customFormat="1" ht="30" customHeight="1">
      <c r="A30" s="113">
        <v>23</v>
      </c>
      <c r="B30" s="32" t="s">
        <v>152</v>
      </c>
      <c r="C30" s="32" t="s">
        <v>153</v>
      </c>
      <c r="D30" s="32" t="s">
        <v>154</v>
      </c>
      <c r="E30" s="122" t="s">
        <v>155</v>
      </c>
      <c r="F30" s="128">
        <v>834</v>
      </c>
      <c r="G30" s="110">
        <v>200</v>
      </c>
      <c r="H30" s="110">
        <v>200</v>
      </c>
      <c r="I30" s="134">
        <f t="shared" si="0"/>
        <v>400</v>
      </c>
      <c r="J30" s="203" t="s">
        <v>31</v>
      </c>
      <c r="K30" s="245">
        <v>42350</v>
      </c>
      <c r="L30" s="110">
        <f t="shared" si="1"/>
        <v>80</v>
      </c>
      <c r="M30" s="140">
        <f t="shared" si="1"/>
        <v>80</v>
      </c>
      <c r="N30" s="154" t="s">
        <v>32</v>
      </c>
      <c r="O30" s="110">
        <v>80</v>
      </c>
      <c r="P30" s="134">
        <v>80</v>
      </c>
      <c r="Q30" s="245">
        <v>42887</v>
      </c>
      <c r="R30" s="247">
        <v>40</v>
      </c>
      <c r="S30" s="247">
        <v>40</v>
      </c>
      <c r="T30" s="134">
        <f t="shared" si="2"/>
        <v>400</v>
      </c>
      <c r="U30" s="111"/>
      <c r="V30" s="110"/>
      <c r="W30" s="140"/>
      <c r="X30" s="174"/>
      <c r="Y30" s="153"/>
      <c r="Z30" s="153"/>
      <c r="AA30" s="180"/>
      <c r="AB30" s="184"/>
      <c r="AC30" s="175"/>
      <c r="AD30" s="161">
        <f t="shared" si="3"/>
        <v>0</v>
      </c>
      <c r="AE30" s="194">
        <f t="shared" si="4"/>
        <v>0</v>
      </c>
      <c r="AF30" s="95">
        <f t="shared" si="4"/>
        <v>0</v>
      </c>
      <c r="AG30" s="200">
        <f t="shared" si="5"/>
        <v>0</v>
      </c>
      <c r="AH30" s="262">
        <v>40</v>
      </c>
      <c r="AI30" s="263">
        <v>40</v>
      </c>
      <c r="AJ30" s="264">
        <f t="shared" si="6"/>
        <v>80</v>
      </c>
      <c r="AK30" s="109" t="s">
        <v>156</v>
      </c>
      <c r="AL30" s="108" t="s">
        <v>35</v>
      </c>
      <c r="AM30" s="100" t="s">
        <v>36</v>
      </c>
    </row>
    <row r="31" spans="1:39" s="92" customFormat="1" ht="30" customHeight="1">
      <c r="A31" s="113">
        <v>24</v>
      </c>
      <c r="B31" s="205" t="s">
        <v>285</v>
      </c>
      <c r="C31" s="32" t="s">
        <v>158</v>
      </c>
      <c r="D31" s="32" t="s">
        <v>159</v>
      </c>
      <c r="E31" s="122" t="s">
        <v>160</v>
      </c>
      <c r="F31" s="128">
        <v>624.1</v>
      </c>
      <c r="G31" s="110">
        <v>150</v>
      </c>
      <c r="H31" s="110">
        <v>150</v>
      </c>
      <c r="I31" s="134">
        <f t="shared" si="0"/>
        <v>300</v>
      </c>
      <c r="J31" s="203" t="s">
        <v>31</v>
      </c>
      <c r="K31" s="245">
        <v>42351</v>
      </c>
      <c r="L31" s="110">
        <f t="shared" si="1"/>
        <v>60</v>
      </c>
      <c r="M31" s="140">
        <f t="shared" si="1"/>
        <v>60</v>
      </c>
      <c r="N31" s="245">
        <v>42887</v>
      </c>
      <c r="O31" s="110">
        <v>60</v>
      </c>
      <c r="P31" s="134">
        <v>60</v>
      </c>
      <c r="Q31" s="245"/>
      <c r="R31" s="110"/>
      <c r="S31" s="110"/>
      <c r="T31" s="134">
        <f t="shared" si="2"/>
        <v>240</v>
      </c>
      <c r="U31" s="111"/>
      <c r="V31" s="110"/>
      <c r="W31" s="140"/>
      <c r="X31" s="174"/>
      <c r="Y31" s="153"/>
      <c r="Z31" s="153"/>
      <c r="AA31" s="180" t="s">
        <v>33</v>
      </c>
      <c r="AB31" s="184">
        <f>G31*0.2</f>
        <v>30</v>
      </c>
      <c r="AC31" s="175">
        <f>H31*0.2</f>
        <v>30</v>
      </c>
      <c r="AD31" s="161">
        <f t="shared" si="3"/>
        <v>60</v>
      </c>
      <c r="AE31" s="194">
        <f t="shared" si="4"/>
        <v>30</v>
      </c>
      <c r="AF31" s="95">
        <f t="shared" si="4"/>
        <v>30</v>
      </c>
      <c r="AG31" s="200">
        <f t="shared" si="5"/>
        <v>60</v>
      </c>
      <c r="AH31" s="262">
        <v>60</v>
      </c>
      <c r="AI31" s="263">
        <v>60</v>
      </c>
      <c r="AJ31" s="264">
        <f t="shared" si="6"/>
        <v>120</v>
      </c>
      <c r="AK31" s="109" t="s">
        <v>161</v>
      </c>
      <c r="AL31" s="108" t="s">
        <v>54</v>
      </c>
      <c r="AM31" s="100" t="s">
        <v>55</v>
      </c>
    </row>
    <row r="32" spans="1:39" s="92" customFormat="1" ht="30" customHeight="1">
      <c r="A32" s="113">
        <v>25</v>
      </c>
      <c r="B32" s="32" t="s">
        <v>162</v>
      </c>
      <c r="C32" s="32" t="s">
        <v>163</v>
      </c>
      <c r="D32" s="112" t="s">
        <v>164</v>
      </c>
      <c r="E32" s="122" t="s">
        <v>165</v>
      </c>
      <c r="F32" s="128">
        <v>602.61</v>
      </c>
      <c r="G32" s="110">
        <v>150</v>
      </c>
      <c r="H32" s="110">
        <v>150</v>
      </c>
      <c r="I32" s="134">
        <f t="shared" si="0"/>
        <v>300</v>
      </c>
      <c r="J32" s="203" t="s">
        <v>31</v>
      </c>
      <c r="K32" s="245">
        <v>42352</v>
      </c>
      <c r="L32" s="110">
        <f t="shared" si="1"/>
        <v>60</v>
      </c>
      <c r="M32" s="140">
        <f t="shared" si="1"/>
        <v>60</v>
      </c>
      <c r="N32" s="154" t="s">
        <v>32</v>
      </c>
      <c r="O32" s="110">
        <v>60</v>
      </c>
      <c r="P32" s="134">
        <v>60</v>
      </c>
      <c r="Q32" s="245">
        <v>42887</v>
      </c>
      <c r="R32" s="247">
        <v>30</v>
      </c>
      <c r="S32" s="247">
        <v>30</v>
      </c>
      <c r="T32" s="134">
        <f t="shared" si="2"/>
        <v>300</v>
      </c>
      <c r="U32" s="111"/>
      <c r="V32" s="110"/>
      <c r="W32" s="140"/>
      <c r="X32" s="174"/>
      <c r="Y32" s="153"/>
      <c r="Z32" s="153"/>
      <c r="AA32" s="180"/>
      <c r="AB32" s="184"/>
      <c r="AC32" s="175"/>
      <c r="AD32" s="161">
        <f t="shared" si="3"/>
        <v>0</v>
      </c>
      <c r="AE32" s="194">
        <f t="shared" si="4"/>
        <v>0</v>
      </c>
      <c r="AF32" s="95">
        <f t="shared" si="4"/>
        <v>0</v>
      </c>
      <c r="AG32" s="200">
        <f t="shared" si="5"/>
        <v>0</v>
      </c>
      <c r="AH32" s="262">
        <v>30</v>
      </c>
      <c r="AI32" s="263">
        <v>30</v>
      </c>
      <c r="AJ32" s="264">
        <f t="shared" si="6"/>
        <v>60</v>
      </c>
      <c r="AK32" s="109" t="s">
        <v>166</v>
      </c>
      <c r="AL32" s="108" t="s">
        <v>35</v>
      </c>
      <c r="AM32" s="100" t="s">
        <v>36</v>
      </c>
    </row>
    <row r="33" spans="1:39" s="92" customFormat="1" ht="28.5" customHeight="1" thickBot="1">
      <c r="A33" s="107">
        <v>26</v>
      </c>
      <c r="B33" s="106" t="s">
        <v>27</v>
      </c>
      <c r="C33" s="105" t="s">
        <v>167</v>
      </c>
      <c r="D33" s="32" t="s">
        <v>29</v>
      </c>
      <c r="E33" s="122" t="s">
        <v>86</v>
      </c>
      <c r="F33" s="128">
        <v>1034</v>
      </c>
      <c r="G33" s="110">
        <v>250</v>
      </c>
      <c r="H33" s="110">
        <v>250</v>
      </c>
      <c r="I33" s="134">
        <f t="shared" si="0"/>
        <v>500</v>
      </c>
      <c r="J33" s="203" t="s">
        <v>31</v>
      </c>
      <c r="K33" s="245">
        <v>42353</v>
      </c>
      <c r="L33" s="103">
        <f t="shared" si="1"/>
        <v>100</v>
      </c>
      <c r="M33" s="143">
        <f t="shared" si="1"/>
        <v>100</v>
      </c>
      <c r="N33" s="257"/>
      <c r="O33" s="258"/>
      <c r="P33" s="259"/>
      <c r="Q33" s="260">
        <v>42887</v>
      </c>
      <c r="R33" s="261">
        <v>150</v>
      </c>
      <c r="S33" s="261">
        <v>150</v>
      </c>
      <c r="T33" s="134">
        <f t="shared" si="2"/>
        <v>500</v>
      </c>
      <c r="U33" s="104"/>
      <c r="V33" s="103"/>
      <c r="W33" s="143"/>
      <c r="X33" s="174"/>
      <c r="Y33" s="173"/>
      <c r="Z33" s="173"/>
      <c r="AA33" s="180"/>
      <c r="AB33" s="184"/>
      <c r="AC33" s="175"/>
      <c r="AD33" s="161">
        <f t="shared" si="3"/>
        <v>0</v>
      </c>
      <c r="AE33" s="194">
        <f t="shared" si="4"/>
        <v>0</v>
      </c>
      <c r="AF33" s="95">
        <f t="shared" si="4"/>
        <v>0</v>
      </c>
      <c r="AG33" s="200">
        <f t="shared" si="5"/>
        <v>0</v>
      </c>
      <c r="AH33" s="262">
        <v>150</v>
      </c>
      <c r="AI33" s="263">
        <v>150</v>
      </c>
      <c r="AJ33" s="264">
        <f t="shared" si="6"/>
        <v>300</v>
      </c>
      <c r="AK33" s="102" t="s">
        <v>168</v>
      </c>
      <c r="AL33" s="101" t="s">
        <v>61</v>
      </c>
      <c r="AM33" s="100" t="s">
        <v>62</v>
      </c>
    </row>
    <row r="34" spans="1:38" s="92" customFormat="1" ht="30" customHeight="1" thickBot="1">
      <c r="A34" s="99">
        <v>27</v>
      </c>
      <c r="B34" s="98" t="s">
        <v>27</v>
      </c>
      <c r="C34" s="98" t="s">
        <v>169</v>
      </c>
      <c r="D34" s="32" t="s">
        <v>29</v>
      </c>
      <c r="E34" s="122" t="s">
        <v>86</v>
      </c>
      <c r="F34" s="128">
        <v>192</v>
      </c>
      <c r="G34" s="110">
        <v>48</v>
      </c>
      <c r="H34" s="110">
        <v>48</v>
      </c>
      <c r="I34" s="134">
        <f t="shared" si="0"/>
        <v>96</v>
      </c>
      <c r="J34" s="203" t="s">
        <v>170</v>
      </c>
      <c r="K34" s="137"/>
      <c r="L34" s="96"/>
      <c r="M34" s="142"/>
      <c r="N34" s="152"/>
      <c r="O34" s="151"/>
      <c r="P34" s="160"/>
      <c r="Q34" s="137">
        <v>42339</v>
      </c>
      <c r="R34" s="96">
        <v>48</v>
      </c>
      <c r="S34" s="96">
        <v>48</v>
      </c>
      <c r="T34" s="134">
        <f t="shared" si="2"/>
        <v>96</v>
      </c>
      <c r="U34" s="97"/>
      <c r="V34" s="96"/>
      <c r="W34" s="142"/>
      <c r="X34" s="172"/>
      <c r="Y34" s="171"/>
      <c r="Z34" s="171"/>
      <c r="AA34" s="180"/>
      <c r="AB34" s="188"/>
      <c r="AC34" s="187"/>
      <c r="AD34" s="193"/>
      <c r="AE34" s="194">
        <f t="shared" si="4"/>
        <v>0</v>
      </c>
      <c r="AF34" s="95">
        <f t="shared" si="4"/>
        <v>0</v>
      </c>
      <c r="AG34" s="200">
        <f t="shared" si="5"/>
        <v>0</v>
      </c>
      <c r="AH34" s="262"/>
      <c r="AI34" s="263"/>
      <c r="AJ34" s="267"/>
      <c r="AK34" s="94" t="s">
        <v>171</v>
      </c>
      <c r="AL34" s="93" t="s">
        <v>172</v>
      </c>
    </row>
    <row r="35" spans="1:38" ht="30" customHeight="1">
      <c r="A35" s="22">
        <v>28</v>
      </c>
      <c r="B35" s="41" t="s">
        <v>80</v>
      </c>
      <c r="C35" s="42" t="s">
        <v>173</v>
      </c>
      <c r="D35" s="38" t="s">
        <v>82</v>
      </c>
      <c r="E35" s="119" t="s">
        <v>83</v>
      </c>
      <c r="F35" s="127">
        <v>200</v>
      </c>
      <c r="G35" s="110">
        <v>100</v>
      </c>
      <c r="H35" s="110">
        <v>100</v>
      </c>
      <c r="I35" s="134">
        <f t="shared" si="0"/>
        <v>200</v>
      </c>
      <c r="J35" s="203" t="s">
        <v>174</v>
      </c>
      <c r="K35" s="136"/>
      <c r="L35" s="7"/>
      <c r="M35" s="141"/>
      <c r="N35" s="150"/>
      <c r="O35" s="149"/>
      <c r="P35" s="159"/>
      <c r="Q35" s="136">
        <v>42366</v>
      </c>
      <c r="R35" s="7">
        <v>100</v>
      </c>
      <c r="S35" s="7">
        <v>100</v>
      </c>
      <c r="T35" s="134">
        <f t="shared" si="2"/>
        <v>200</v>
      </c>
      <c r="U35" s="46"/>
      <c r="V35" s="8"/>
      <c r="W35" s="168"/>
      <c r="X35" s="165"/>
      <c r="Y35" s="31"/>
      <c r="Z35" s="31"/>
      <c r="AA35" s="179"/>
      <c r="AB35" s="186"/>
      <c r="AC35" s="185"/>
      <c r="AD35" s="192"/>
      <c r="AE35" s="194">
        <f t="shared" si="4"/>
        <v>0</v>
      </c>
      <c r="AF35" s="95">
        <f t="shared" si="4"/>
        <v>0</v>
      </c>
      <c r="AG35" s="200">
        <f t="shared" si="5"/>
        <v>0</v>
      </c>
      <c r="AH35" s="262"/>
      <c r="AI35" s="263"/>
      <c r="AJ35" s="267"/>
      <c r="AK35" s="30" t="s">
        <v>175</v>
      </c>
      <c r="AL35" s="27" t="s">
        <v>176</v>
      </c>
    </row>
    <row r="36" spans="1:38" ht="30" customHeight="1">
      <c r="A36" s="21">
        <v>29</v>
      </c>
      <c r="B36" s="18" t="s">
        <v>177</v>
      </c>
      <c r="C36" s="17" t="s">
        <v>178</v>
      </c>
      <c r="D36" s="38" t="s">
        <v>179</v>
      </c>
      <c r="E36" s="119" t="s">
        <v>180</v>
      </c>
      <c r="F36" s="127">
        <v>50</v>
      </c>
      <c r="G36" s="110">
        <v>25</v>
      </c>
      <c r="H36" s="110">
        <v>25</v>
      </c>
      <c r="I36" s="134">
        <f t="shared" si="0"/>
        <v>50</v>
      </c>
      <c r="J36" s="203" t="s">
        <v>174</v>
      </c>
      <c r="K36" s="135"/>
      <c r="L36" s="110"/>
      <c r="M36" s="140"/>
      <c r="N36" s="148"/>
      <c r="O36" s="147"/>
      <c r="P36" s="158"/>
      <c r="Q36" s="136">
        <v>42367</v>
      </c>
      <c r="R36" s="110">
        <v>25</v>
      </c>
      <c r="S36" s="110">
        <v>25</v>
      </c>
      <c r="T36" s="134">
        <f t="shared" si="2"/>
        <v>50</v>
      </c>
      <c r="U36" s="43"/>
      <c r="V36" s="6"/>
      <c r="W36" s="167"/>
      <c r="X36" s="164"/>
      <c r="Y36" s="153"/>
      <c r="Z36" s="153"/>
      <c r="AA36" s="178"/>
      <c r="AB36" s="184"/>
      <c r="AC36" s="175"/>
      <c r="AD36" s="161"/>
      <c r="AE36" s="194">
        <f t="shared" si="4"/>
        <v>0</v>
      </c>
      <c r="AF36" s="95">
        <f t="shared" si="4"/>
        <v>0</v>
      </c>
      <c r="AG36" s="200">
        <f t="shared" si="5"/>
        <v>0</v>
      </c>
      <c r="AH36" s="262"/>
      <c r="AI36" s="263"/>
      <c r="AJ36" s="267"/>
      <c r="AK36" s="29" t="s">
        <v>181</v>
      </c>
      <c r="AL36" s="27" t="s">
        <v>182</v>
      </c>
    </row>
    <row r="37" spans="1:38" ht="47.25" customHeight="1">
      <c r="A37" s="22">
        <v>30</v>
      </c>
      <c r="B37" s="18" t="s">
        <v>183</v>
      </c>
      <c r="C37" s="347" t="s">
        <v>184</v>
      </c>
      <c r="D37" s="48"/>
      <c r="E37" s="119"/>
      <c r="F37" s="127">
        <v>50</v>
      </c>
      <c r="G37" s="110">
        <v>25</v>
      </c>
      <c r="H37" s="110">
        <v>25</v>
      </c>
      <c r="I37" s="134">
        <f t="shared" si="0"/>
        <v>50</v>
      </c>
      <c r="J37" s="395" t="s">
        <v>174</v>
      </c>
      <c r="K37" s="135"/>
      <c r="L37" s="110"/>
      <c r="M37" s="140"/>
      <c r="N37" s="148"/>
      <c r="O37" s="147"/>
      <c r="P37" s="158"/>
      <c r="Q37" s="136">
        <v>42368</v>
      </c>
      <c r="R37" s="110">
        <v>25</v>
      </c>
      <c r="S37" s="110">
        <v>25</v>
      </c>
      <c r="T37" s="134">
        <f aca="true" t="shared" si="8" ref="T37:T42">R37+S37</f>
        <v>50</v>
      </c>
      <c r="U37" s="43"/>
      <c r="V37" s="6"/>
      <c r="W37" s="167"/>
      <c r="X37" s="164"/>
      <c r="Y37" s="153"/>
      <c r="Z37" s="153"/>
      <c r="AA37" s="178"/>
      <c r="AB37" s="184"/>
      <c r="AC37" s="175"/>
      <c r="AD37" s="161"/>
      <c r="AE37" s="194">
        <f t="shared" si="4"/>
        <v>0</v>
      </c>
      <c r="AF37" s="95">
        <f t="shared" si="4"/>
        <v>0</v>
      </c>
      <c r="AG37" s="200">
        <f t="shared" si="5"/>
        <v>0</v>
      </c>
      <c r="AH37" s="262"/>
      <c r="AI37" s="263"/>
      <c r="AJ37" s="267"/>
      <c r="AK37" s="29"/>
      <c r="AL37" s="27"/>
    </row>
    <row r="38" spans="1:38" ht="45.75" customHeight="1">
      <c r="A38" s="22">
        <v>30</v>
      </c>
      <c r="B38" s="18" t="s">
        <v>185</v>
      </c>
      <c r="C38" s="348"/>
      <c r="D38" s="48"/>
      <c r="E38" s="119"/>
      <c r="F38" s="127">
        <v>50</v>
      </c>
      <c r="G38" s="110">
        <v>25</v>
      </c>
      <c r="H38" s="110">
        <v>25</v>
      </c>
      <c r="I38" s="134">
        <f t="shared" si="0"/>
        <v>50</v>
      </c>
      <c r="J38" s="395"/>
      <c r="K38" s="135"/>
      <c r="L38" s="110"/>
      <c r="M38" s="140"/>
      <c r="N38" s="148"/>
      <c r="O38" s="147"/>
      <c r="P38" s="158"/>
      <c r="Q38" s="136">
        <v>42368</v>
      </c>
      <c r="R38" s="110">
        <v>25</v>
      </c>
      <c r="S38" s="110">
        <v>25</v>
      </c>
      <c r="T38" s="134">
        <f t="shared" si="8"/>
        <v>50</v>
      </c>
      <c r="U38" s="43"/>
      <c r="V38" s="6"/>
      <c r="W38" s="167"/>
      <c r="X38" s="164"/>
      <c r="Y38" s="153"/>
      <c r="Z38" s="153"/>
      <c r="AA38" s="178"/>
      <c r="AB38" s="184"/>
      <c r="AC38" s="175"/>
      <c r="AD38" s="161"/>
      <c r="AE38" s="194">
        <f t="shared" si="4"/>
        <v>0</v>
      </c>
      <c r="AF38" s="95">
        <f t="shared" si="4"/>
        <v>0</v>
      </c>
      <c r="AG38" s="200">
        <f t="shared" si="5"/>
        <v>0</v>
      </c>
      <c r="AH38" s="262"/>
      <c r="AI38" s="263"/>
      <c r="AJ38" s="267"/>
      <c r="AK38" s="29"/>
      <c r="AL38" s="27"/>
    </row>
    <row r="39" spans="1:38" ht="42" customHeight="1">
      <c r="A39" s="22">
        <v>30</v>
      </c>
      <c r="B39" s="18" t="s">
        <v>186</v>
      </c>
      <c r="C39" s="348"/>
      <c r="D39" s="48"/>
      <c r="E39" s="119"/>
      <c r="F39" s="127">
        <v>100</v>
      </c>
      <c r="G39" s="110">
        <v>50</v>
      </c>
      <c r="H39" s="110">
        <v>50</v>
      </c>
      <c r="I39" s="134">
        <f t="shared" si="0"/>
        <v>100</v>
      </c>
      <c r="J39" s="395"/>
      <c r="K39" s="135"/>
      <c r="L39" s="110"/>
      <c r="M39" s="140"/>
      <c r="N39" s="148"/>
      <c r="O39" s="147"/>
      <c r="P39" s="158"/>
      <c r="Q39" s="136">
        <v>42368</v>
      </c>
      <c r="R39" s="110">
        <v>50</v>
      </c>
      <c r="S39" s="110">
        <v>50</v>
      </c>
      <c r="T39" s="134">
        <f t="shared" si="8"/>
        <v>100</v>
      </c>
      <c r="U39" s="43"/>
      <c r="V39" s="6"/>
      <c r="W39" s="167"/>
      <c r="X39" s="164"/>
      <c r="Y39" s="153"/>
      <c r="Z39" s="153"/>
      <c r="AA39" s="178"/>
      <c r="AB39" s="184"/>
      <c r="AC39" s="175"/>
      <c r="AD39" s="161"/>
      <c r="AE39" s="194">
        <f t="shared" si="4"/>
        <v>0</v>
      </c>
      <c r="AF39" s="95">
        <f t="shared" si="4"/>
        <v>0</v>
      </c>
      <c r="AG39" s="200">
        <f t="shared" si="5"/>
        <v>0</v>
      </c>
      <c r="AH39" s="262"/>
      <c r="AI39" s="263"/>
      <c r="AJ39" s="267"/>
      <c r="AK39" s="29"/>
      <c r="AL39" s="27"/>
    </row>
    <row r="40" spans="1:38" ht="42" customHeight="1">
      <c r="A40" s="22">
        <v>30</v>
      </c>
      <c r="B40" s="18" t="s">
        <v>187</v>
      </c>
      <c r="C40" s="348"/>
      <c r="D40" s="48"/>
      <c r="E40" s="119"/>
      <c r="F40" s="127">
        <v>100</v>
      </c>
      <c r="G40" s="110">
        <v>50</v>
      </c>
      <c r="H40" s="110">
        <v>50</v>
      </c>
      <c r="I40" s="134">
        <f t="shared" si="0"/>
        <v>100</v>
      </c>
      <c r="J40" s="395"/>
      <c r="K40" s="135"/>
      <c r="L40" s="110"/>
      <c r="M40" s="140"/>
      <c r="N40" s="148"/>
      <c r="O40" s="147"/>
      <c r="P40" s="158"/>
      <c r="Q40" s="136">
        <v>42368</v>
      </c>
      <c r="R40" s="110">
        <v>50</v>
      </c>
      <c r="S40" s="110">
        <v>50</v>
      </c>
      <c r="T40" s="134">
        <f t="shared" si="8"/>
        <v>100</v>
      </c>
      <c r="U40" s="43"/>
      <c r="V40" s="6"/>
      <c r="W40" s="167"/>
      <c r="X40" s="164"/>
      <c r="Y40" s="153"/>
      <c r="Z40" s="153"/>
      <c r="AA40" s="178"/>
      <c r="AB40" s="184"/>
      <c r="AC40" s="175"/>
      <c r="AD40" s="161"/>
      <c r="AE40" s="194">
        <f t="shared" si="4"/>
        <v>0</v>
      </c>
      <c r="AF40" s="95">
        <f t="shared" si="4"/>
        <v>0</v>
      </c>
      <c r="AG40" s="200">
        <f t="shared" si="5"/>
        <v>0</v>
      </c>
      <c r="AH40" s="262"/>
      <c r="AI40" s="263"/>
      <c r="AJ40" s="267"/>
      <c r="AK40" s="29"/>
      <c r="AL40" s="27"/>
    </row>
    <row r="41" spans="1:38" ht="42" customHeight="1">
      <c r="A41" s="22">
        <v>30</v>
      </c>
      <c r="B41" s="18" t="s">
        <v>188</v>
      </c>
      <c r="C41" s="348"/>
      <c r="D41" s="48"/>
      <c r="E41" s="119"/>
      <c r="F41" s="127">
        <v>100</v>
      </c>
      <c r="G41" s="110">
        <v>50</v>
      </c>
      <c r="H41" s="110">
        <v>50</v>
      </c>
      <c r="I41" s="134">
        <f t="shared" si="0"/>
        <v>100</v>
      </c>
      <c r="J41" s="395"/>
      <c r="K41" s="135"/>
      <c r="L41" s="110"/>
      <c r="M41" s="140"/>
      <c r="N41" s="148"/>
      <c r="O41" s="147"/>
      <c r="P41" s="158"/>
      <c r="Q41" s="136">
        <v>42368</v>
      </c>
      <c r="R41" s="110">
        <v>50</v>
      </c>
      <c r="S41" s="110">
        <v>50</v>
      </c>
      <c r="T41" s="134">
        <f t="shared" si="8"/>
        <v>100</v>
      </c>
      <c r="U41" s="43"/>
      <c r="V41" s="6"/>
      <c r="W41" s="167"/>
      <c r="X41" s="164"/>
      <c r="Y41" s="153"/>
      <c r="Z41" s="153"/>
      <c r="AA41" s="178"/>
      <c r="AB41" s="184"/>
      <c r="AC41" s="175"/>
      <c r="AD41" s="161"/>
      <c r="AE41" s="194">
        <f t="shared" si="4"/>
        <v>0</v>
      </c>
      <c r="AF41" s="95">
        <f t="shared" si="4"/>
        <v>0</v>
      </c>
      <c r="AG41" s="200">
        <f t="shared" si="5"/>
        <v>0</v>
      </c>
      <c r="AH41" s="262"/>
      <c r="AI41" s="263"/>
      <c r="AJ41" s="267"/>
      <c r="AK41" s="29"/>
      <c r="AL41" s="27"/>
    </row>
    <row r="42" spans="1:38" ht="45.75" customHeight="1">
      <c r="A42" s="22">
        <v>30</v>
      </c>
      <c r="B42" s="18" t="s">
        <v>189</v>
      </c>
      <c r="C42" s="348"/>
      <c r="D42" s="39" t="s">
        <v>190</v>
      </c>
      <c r="E42" s="121" t="s">
        <v>191</v>
      </c>
      <c r="F42" s="127">
        <v>50</v>
      </c>
      <c r="G42" s="110">
        <v>25</v>
      </c>
      <c r="H42" s="110">
        <v>25</v>
      </c>
      <c r="I42" s="134">
        <f t="shared" si="0"/>
        <v>50</v>
      </c>
      <c r="J42" s="396"/>
      <c r="K42" s="135"/>
      <c r="L42" s="110"/>
      <c r="M42" s="140"/>
      <c r="N42" s="148"/>
      <c r="O42" s="147"/>
      <c r="P42" s="158"/>
      <c r="Q42" s="136">
        <v>42368</v>
      </c>
      <c r="R42" s="110">
        <v>25</v>
      </c>
      <c r="S42" s="110">
        <v>25</v>
      </c>
      <c r="T42" s="134">
        <f t="shared" si="8"/>
        <v>50</v>
      </c>
      <c r="U42" s="43"/>
      <c r="V42" s="6"/>
      <c r="W42" s="167"/>
      <c r="X42" s="164"/>
      <c r="Y42" s="153"/>
      <c r="Z42" s="153"/>
      <c r="AA42" s="178"/>
      <c r="AB42" s="184"/>
      <c r="AC42" s="175"/>
      <c r="AD42" s="161"/>
      <c r="AE42" s="194">
        <f t="shared" si="4"/>
        <v>0</v>
      </c>
      <c r="AF42" s="95">
        <f t="shared" si="4"/>
        <v>0</v>
      </c>
      <c r="AG42" s="200">
        <f t="shared" si="5"/>
        <v>0</v>
      </c>
      <c r="AH42" s="262"/>
      <c r="AI42" s="263"/>
      <c r="AJ42" s="267"/>
      <c r="AK42" s="33" t="s">
        <v>192</v>
      </c>
      <c r="AL42" s="27" t="s">
        <v>193</v>
      </c>
    </row>
    <row r="43" spans="1:38" ht="30" customHeight="1">
      <c r="A43" s="21">
        <v>31</v>
      </c>
      <c r="B43" s="18" t="s">
        <v>194</v>
      </c>
      <c r="C43" s="17" t="s">
        <v>195</v>
      </c>
      <c r="D43" s="38" t="s">
        <v>196</v>
      </c>
      <c r="E43" s="119" t="s">
        <v>197</v>
      </c>
      <c r="F43" s="127">
        <v>100</v>
      </c>
      <c r="G43" s="110">
        <v>50</v>
      </c>
      <c r="H43" s="110">
        <v>50</v>
      </c>
      <c r="I43" s="134">
        <f t="shared" si="0"/>
        <v>100</v>
      </c>
      <c r="J43" s="203" t="s">
        <v>174</v>
      </c>
      <c r="K43" s="135"/>
      <c r="L43" s="110"/>
      <c r="M43" s="140"/>
      <c r="N43" s="148"/>
      <c r="O43" s="147"/>
      <c r="P43" s="158"/>
      <c r="Q43" s="136">
        <v>42339</v>
      </c>
      <c r="R43" s="110">
        <v>50</v>
      </c>
      <c r="S43" s="110">
        <v>50</v>
      </c>
      <c r="T43" s="134">
        <f aca="true" t="shared" si="9" ref="T43:T52">SUM(L43:M43,O43:P43,R43:S43)</f>
        <v>100</v>
      </c>
      <c r="U43" s="43"/>
      <c r="V43" s="6"/>
      <c r="W43" s="167"/>
      <c r="X43" s="164"/>
      <c r="Y43" s="153"/>
      <c r="Z43" s="153"/>
      <c r="AA43" s="178"/>
      <c r="AB43" s="184"/>
      <c r="AC43" s="175"/>
      <c r="AD43" s="161"/>
      <c r="AE43" s="194">
        <f t="shared" si="4"/>
        <v>0</v>
      </c>
      <c r="AF43" s="95">
        <f t="shared" si="4"/>
        <v>0</v>
      </c>
      <c r="AG43" s="200">
        <f t="shared" si="5"/>
        <v>0</v>
      </c>
      <c r="AH43" s="262"/>
      <c r="AI43" s="263"/>
      <c r="AJ43" s="267"/>
      <c r="AK43" s="29" t="s">
        <v>198</v>
      </c>
      <c r="AL43" s="27" t="s">
        <v>199</v>
      </c>
    </row>
    <row r="44" spans="1:38" ht="30" customHeight="1">
      <c r="A44" s="21">
        <v>32</v>
      </c>
      <c r="B44" s="18" t="s">
        <v>194</v>
      </c>
      <c r="C44" s="17" t="s">
        <v>200</v>
      </c>
      <c r="D44" s="38" t="s">
        <v>196</v>
      </c>
      <c r="E44" s="119" t="s">
        <v>197</v>
      </c>
      <c r="F44" s="127">
        <v>100</v>
      </c>
      <c r="G44" s="110">
        <v>50</v>
      </c>
      <c r="H44" s="110">
        <v>50</v>
      </c>
      <c r="I44" s="134">
        <f t="shared" si="0"/>
        <v>100</v>
      </c>
      <c r="J44" s="203" t="s">
        <v>174</v>
      </c>
      <c r="K44" s="135"/>
      <c r="L44" s="110"/>
      <c r="M44" s="140"/>
      <c r="N44" s="148"/>
      <c r="O44" s="147"/>
      <c r="P44" s="158"/>
      <c r="Q44" s="136">
        <v>42340</v>
      </c>
      <c r="R44" s="110">
        <v>50</v>
      </c>
      <c r="S44" s="110">
        <v>50</v>
      </c>
      <c r="T44" s="134">
        <f t="shared" si="9"/>
        <v>100</v>
      </c>
      <c r="U44" s="43"/>
      <c r="V44" s="6"/>
      <c r="W44" s="167"/>
      <c r="X44" s="164"/>
      <c r="Y44" s="153"/>
      <c r="Z44" s="153"/>
      <c r="AA44" s="178"/>
      <c r="AB44" s="184"/>
      <c r="AC44" s="175"/>
      <c r="AD44" s="161"/>
      <c r="AE44" s="194">
        <f t="shared" si="4"/>
        <v>0</v>
      </c>
      <c r="AF44" s="95">
        <f t="shared" si="4"/>
        <v>0</v>
      </c>
      <c r="AG44" s="200">
        <f t="shared" si="5"/>
        <v>0</v>
      </c>
      <c r="AH44" s="262"/>
      <c r="AI44" s="263"/>
      <c r="AJ44" s="267"/>
      <c r="AK44" s="29" t="s">
        <v>201</v>
      </c>
      <c r="AL44" s="27" t="s">
        <v>199</v>
      </c>
    </row>
    <row r="45" spans="1:38" ht="30" customHeight="1">
      <c r="A45" s="21">
        <v>33</v>
      </c>
      <c r="B45" s="18" t="s">
        <v>194</v>
      </c>
      <c r="C45" s="19" t="s">
        <v>202</v>
      </c>
      <c r="D45" s="38" t="s">
        <v>196</v>
      </c>
      <c r="E45" s="119" t="s">
        <v>197</v>
      </c>
      <c r="F45" s="127">
        <v>100</v>
      </c>
      <c r="G45" s="110">
        <v>50</v>
      </c>
      <c r="H45" s="110">
        <v>50</v>
      </c>
      <c r="I45" s="134">
        <f t="shared" si="0"/>
        <v>100</v>
      </c>
      <c r="J45" s="203" t="s">
        <v>174</v>
      </c>
      <c r="K45" s="135"/>
      <c r="L45" s="110"/>
      <c r="M45" s="140"/>
      <c r="N45" s="148"/>
      <c r="O45" s="147"/>
      <c r="P45" s="158"/>
      <c r="Q45" s="136">
        <v>42341</v>
      </c>
      <c r="R45" s="110">
        <v>50</v>
      </c>
      <c r="S45" s="110">
        <v>50</v>
      </c>
      <c r="T45" s="134">
        <f t="shared" si="9"/>
        <v>100</v>
      </c>
      <c r="U45" s="43"/>
      <c r="V45" s="6"/>
      <c r="W45" s="167"/>
      <c r="X45" s="164"/>
      <c r="Y45" s="153"/>
      <c r="Z45" s="153"/>
      <c r="AA45" s="178"/>
      <c r="AB45" s="184"/>
      <c r="AC45" s="175"/>
      <c r="AD45" s="161"/>
      <c r="AE45" s="194">
        <f t="shared" si="4"/>
        <v>0</v>
      </c>
      <c r="AF45" s="95">
        <f t="shared" si="4"/>
        <v>0</v>
      </c>
      <c r="AG45" s="200">
        <f t="shared" si="5"/>
        <v>0</v>
      </c>
      <c r="AH45" s="262"/>
      <c r="AI45" s="263"/>
      <c r="AJ45" s="267"/>
      <c r="AK45" s="29" t="s">
        <v>203</v>
      </c>
      <c r="AL45" s="27" t="s">
        <v>172</v>
      </c>
    </row>
    <row r="46" spans="1:38" ht="30" customHeight="1">
      <c r="A46" s="21">
        <v>34</v>
      </c>
      <c r="B46" s="18" t="s">
        <v>194</v>
      </c>
      <c r="C46" s="19" t="s">
        <v>204</v>
      </c>
      <c r="D46" s="38" t="s">
        <v>196</v>
      </c>
      <c r="E46" s="119" t="s">
        <v>197</v>
      </c>
      <c r="F46" s="127">
        <v>100</v>
      </c>
      <c r="G46" s="110">
        <v>50</v>
      </c>
      <c r="H46" s="110">
        <v>50</v>
      </c>
      <c r="I46" s="134">
        <f t="shared" si="0"/>
        <v>100</v>
      </c>
      <c r="J46" s="203" t="s">
        <v>174</v>
      </c>
      <c r="K46" s="135"/>
      <c r="L46" s="110"/>
      <c r="M46" s="140"/>
      <c r="N46" s="148"/>
      <c r="O46" s="147"/>
      <c r="P46" s="158"/>
      <c r="Q46" s="136">
        <v>42342</v>
      </c>
      <c r="R46" s="110">
        <v>50</v>
      </c>
      <c r="S46" s="110">
        <v>50</v>
      </c>
      <c r="T46" s="134">
        <f t="shared" si="9"/>
        <v>100</v>
      </c>
      <c r="U46" s="43"/>
      <c r="V46" s="6"/>
      <c r="W46" s="167"/>
      <c r="X46" s="164"/>
      <c r="Y46" s="153"/>
      <c r="Z46" s="153"/>
      <c r="AA46" s="178"/>
      <c r="AB46" s="184"/>
      <c r="AC46" s="175"/>
      <c r="AD46" s="161"/>
      <c r="AE46" s="194">
        <f t="shared" si="4"/>
        <v>0</v>
      </c>
      <c r="AF46" s="95">
        <f t="shared" si="4"/>
        <v>0</v>
      </c>
      <c r="AG46" s="200">
        <f t="shared" si="5"/>
        <v>0</v>
      </c>
      <c r="AH46" s="262"/>
      <c r="AI46" s="263"/>
      <c r="AJ46" s="267"/>
      <c r="AK46" s="29" t="s">
        <v>205</v>
      </c>
      <c r="AL46" s="27" t="s">
        <v>172</v>
      </c>
    </row>
    <row r="47" spans="1:38" ht="30" customHeight="1">
      <c r="A47" s="21">
        <v>35</v>
      </c>
      <c r="B47" s="18" t="s">
        <v>194</v>
      </c>
      <c r="C47" s="19" t="s">
        <v>206</v>
      </c>
      <c r="D47" s="38" t="s">
        <v>196</v>
      </c>
      <c r="E47" s="119" t="s">
        <v>197</v>
      </c>
      <c r="F47" s="127">
        <v>100</v>
      </c>
      <c r="G47" s="110">
        <v>50</v>
      </c>
      <c r="H47" s="110">
        <v>50</v>
      </c>
      <c r="I47" s="134">
        <f t="shared" si="0"/>
        <v>100</v>
      </c>
      <c r="J47" s="203" t="s">
        <v>174</v>
      </c>
      <c r="K47" s="135"/>
      <c r="L47" s="110"/>
      <c r="M47" s="140"/>
      <c r="N47" s="148"/>
      <c r="O47" s="147"/>
      <c r="P47" s="158"/>
      <c r="Q47" s="136">
        <v>42343</v>
      </c>
      <c r="R47" s="110">
        <v>50</v>
      </c>
      <c r="S47" s="110">
        <v>50</v>
      </c>
      <c r="T47" s="134">
        <f t="shared" si="9"/>
        <v>100</v>
      </c>
      <c r="U47" s="43"/>
      <c r="V47" s="6"/>
      <c r="W47" s="167"/>
      <c r="X47" s="164"/>
      <c r="Y47" s="153"/>
      <c r="Z47" s="153"/>
      <c r="AA47" s="178"/>
      <c r="AB47" s="184"/>
      <c r="AC47" s="175"/>
      <c r="AD47" s="161"/>
      <c r="AE47" s="194">
        <f t="shared" si="4"/>
        <v>0</v>
      </c>
      <c r="AF47" s="95">
        <f t="shared" si="4"/>
        <v>0</v>
      </c>
      <c r="AG47" s="200">
        <f t="shared" si="5"/>
        <v>0</v>
      </c>
      <c r="AH47" s="262"/>
      <c r="AI47" s="263"/>
      <c r="AJ47" s="267"/>
      <c r="AK47" s="29" t="s">
        <v>207</v>
      </c>
      <c r="AL47" s="27" t="s">
        <v>199</v>
      </c>
    </row>
    <row r="48" spans="1:38" ht="30" customHeight="1">
      <c r="A48" s="21">
        <v>36</v>
      </c>
      <c r="B48" s="18" t="s">
        <v>194</v>
      </c>
      <c r="C48" s="19" t="s">
        <v>208</v>
      </c>
      <c r="D48" s="38" t="s">
        <v>196</v>
      </c>
      <c r="E48" s="119" t="s">
        <v>197</v>
      </c>
      <c r="F48" s="127">
        <v>100</v>
      </c>
      <c r="G48" s="110">
        <v>50</v>
      </c>
      <c r="H48" s="110">
        <v>50</v>
      </c>
      <c r="I48" s="134">
        <f t="shared" si="0"/>
        <v>100</v>
      </c>
      <c r="J48" s="203" t="s">
        <v>174</v>
      </c>
      <c r="K48" s="135"/>
      <c r="L48" s="110"/>
      <c r="M48" s="140"/>
      <c r="N48" s="148"/>
      <c r="O48" s="147"/>
      <c r="P48" s="158"/>
      <c r="Q48" s="136">
        <v>42344</v>
      </c>
      <c r="R48" s="110">
        <v>50</v>
      </c>
      <c r="S48" s="110">
        <v>50</v>
      </c>
      <c r="T48" s="134">
        <f t="shared" si="9"/>
        <v>100</v>
      </c>
      <c r="U48" s="43"/>
      <c r="V48" s="6"/>
      <c r="W48" s="167"/>
      <c r="X48" s="164"/>
      <c r="Y48" s="153"/>
      <c r="Z48" s="153"/>
      <c r="AA48" s="178"/>
      <c r="AB48" s="184"/>
      <c r="AC48" s="175"/>
      <c r="AD48" s="161"/>
      <c r="AE48" s="194">
        <f t="shared" si="4"/>
        <v>0</v>
      </c>
      <c r="AF48" s="95">
        <f t="shared" si="4"/>
        <v>0</v>
      </c>
      <c r="AG48" s="200">
        <f t="shared" si="5"/>
        <v>0</v>
      </c>
      <c r="AH48" s="262"/>
      <c r="AI48" s="263"/>
      <c r="AJ48" s="267"/>
      <c r="AK48" s="29" t="s">
        <v>209</v>
      </c>
      <c r="AL48" s="27" t="s">
        <v>199</v>
      </c>
    </row>
    <row r="49" spans="1:38" ht="30" customHeight="1">
      <c r="A49" s="21">
        <v>37</v>
      </c>
      <c r="B49" s="18" t="s">
        <v>27</v>
      </c>
      <c r="C49" s="17" t="s">
        <v>210</v>
      </c>
      <c r="D49" s="20" t="s">
        <v>29</v>
      </c>
      <c r="E49" s="120" t="s">
        <v>86</v>
      </c>
      <c r="F49" s="127">
        <v>90</v>
      </c>
      <c r="G49" s="110">
        <v>45</v>
      </c>
      <c r="H49" s="110">
        <v>45</v>
      </c>
      <c r="I49" s="134">
        <f t="shared" si="0"/>
        <v>90</v>
      </c>
      <c r="J49" s="203" t="s">
        <v>174</v>
      </c>
      <c r="K49" s="135"/>
      <c r="L49" s="110"/>
      <c r="M49" s="140"/>
      <c r="N49" s="148"/>
      <c r="O49" s="147"/>
      <c r="P49" s="158"/>
      <c r="Q49" s="136">
        <v>42345</v>
      </c>
      <c r="R49" s="110">
        <v>45</v>
      </c>
      <c r="S49" s="110">
        <v>45</v>
      </c>
      <c r="T49" s="134">
        <f t="shared" si="9"/>
        <v>90</v>
      </c>
      <c r="U49" s="43"/>
      <c r="V49" s="6"/>
      <c r="W49" s="167"/>
      <c r="X49" s="164"/>
      <c r="Y49" s="153"/>
      <c r="Z49" s="153"/>
      <c r="AA49" s="178"/>
      <c r="AB49" s="184"/>
      <c r="AC49" s="175"/>
      <c r="AD49" s="161"/>
      <c r="AE49" s="194">
        <f t="shared" si="4"/>
        <v>0</v>
      </c>
      <c r="AF49" s="95">
        <f t="shared" si="4"/>
        <v>0</v>
      </c>
      <c r="AG49" s="200">
        <f t="shared" si="5"/>
        <v>0</v>
      </c>
      <c r="AH49" s="262"/>
      <c r="AI49" s="263"/>
      <c r="AJ49" s="267"/>
      <c r="AK49" s="29" t="s">
        <v>211</v>
      </c>
      <c r="AL49" s="27" t="s">
        <v>35</v>
      </c>
    </row>
    <row r="50" spans="1:38" ht="30" customHeight="1">
      <c r="A50" s="21">
        <v>38</v>
      </c>
      <c r="B50" s="18" t="s">
        <v>177</v>
      </c>
      <c r="C50" s="17" t="s">
        <v>212</v>
      </c>
      <c r="D50" s="38" t="s">
        <v>179</v>
      </c>
      <c r="E50" s="119" t="s">
        <v>180</v>
      </c>
      <c r="F50" s="127">
        <v>100</v>
      </c>
      <c r="G50" s="110">
        <v>50</v>
      </c>
      <c r="H50" s="110">
        <v>50</v>
      </c>
      <c r="I50" s="134">
        <f t="shared" si="0"/>
        <v>100</v>
      </c>
      <c r="J50" s="203" t="s">
        <v>174</v>
      </c>
      <c r="K50" s="135"/>
      <c r="L50" s="110"/>
      <c r="M50" s="140"/>
      <c r="N50" s="148"/>
      <c r="O50" s="147"/>
      <c r="P50" s="158"/>
      <c r="Q50" s="136">
        <v>42346</v>
      </c>
      <c r="R50" s="110">
        <v>50</v>
      </c>
      <c r="S50" s="110">
        <v>50</v>
      </c>
      <c r="T50" s="134">
        <f t="shared" si="9"/>
        <v>100</v>
      </c>
      <c r="U50" s="43"/>
      <c r="V50" s="6"/>
      <c r="W50" s="167"/>
      <c r="X50" s="164"/>
      <c r="Y50" s="153"/>
      <c r="Z50" s="153"/>
      <c r="AA50" s="178"/>
      <c r="AB50" s="184"/>
      <c r="AC50" s="175"/>
      <c r="AD50" s="161"/>
      <c r="AE50" s="194">
        <f t="shared" si="4"/>
        <v>0</v>
      </c>
      <c r="AF50" s="95">
        <f t="shared" si="4"/>
        <v>0</v>
      </c>
      <c r="AG50" s="200">
        <f t="shared" si="5"/>
        <v>0</v>
      </c>
      <c r="AH50" s="262"/>
      <c r="AI50" s="263"/>
      <c r="AJ50" s="267"/>
      <c r="AK50" s="29" t="s">
        <v>213</v>
      </c>
      <c r="AL50" s="27" t="s">
        <v>214</v>
      </c>
    </row>
    <row r="51" spans="1:38" ht="30" customHeight="1">
      <c r="A51" s="21">
        <v>39</v>
      </c>
      <c r="B51" s="18" t="s">
        <v>215</v>
      </c>
      <c r="C51" s="19" t="s">
        <v>216</v>
      </c>
      <c r="D51" s="38" t="s">
        <v>217</v>
      </c>
      <c r="E51" s="119" t="s">
        <v>218</v>
      </c>
      <c r="F51" s="127">
        <v>100</v>
      </c>
      <c r="G51" s="110">
        <v>50</v>
      </c>
      <c r="H51" s="110">
        <v>50</v>
      </c>
      <c r="I51" s="134">
        <f t="shared" si="0"/>
        <v>100</v>
      </c>
      <c r="J51" s="203" t="s">
        <v>174</v>
      </c>
      <c r="K51" s="135"/>
      <c r="L51" s="110"/>
      <c r="M51" s="140"/>
      <c r="N51" s="148"/>
      <c r="O51" s="147"/>
      <c r="P51" s="158"/>
      <c r="Q51" s="136">
        <v>42347</v>
      </c>
      <c r="R51" s="110">
        <v>50</v>
      </c>
      <c r="S51" s="110">
        <v>50</v>
      </c>
      <c r="T51" s="134">
        <f t="shared" si="9"/>
        <v>100</v>
      </c>
      <c r="U51" s="43"/>
      <c r="V51" s="6"/>
      <c r="W51" s="167"/>
      <c r="X51" s="164"/>
      <c r="Y51" s="153"/>
      <c r="Z51" s="153"/>
      <c r="AA51" s="178"/>
      <c r="AB51" s="184"/>
      <c r="AC51" s="175"/>
      <c r="AD51" s="161"/>
      <c r="AE51" s="194">
        <f t="shared" si="4"/>
        <v>0</v>
      </c>
      <c r="AF51" s="95">
        <f t="shared" si="4"/>
        <v>0</v>
      </c>
      <c r="AG51" s="200">
        <f t="shared" si="5"/>
        <v>0</v>
      </c>
      <c r="AH51" s="262"/>
      <c r="AI51" s="263"/>
      <c r="AJ51" s="267"/>
      <c r="AK51" s="29" t="s">
        <v>219</v>
      </c>
      <c r="AL51" s="27" t="s">
        <v>172</v>
      </c>
    </row>
    <row r="52" spans="1:38" ht="30" customHeight="1" thickBot="1">
      <c r="A52" s="25">
        <v>40</v>
      </c>
      <c r="B52" s="24" t="s">
        <v>220</v>
      </c>
      <c r="C52" s="23" t="s">
        <v>221</v>
      </c>
      <c r="D52" s="38" t="s">
        <v>222</v>
      </c>
      <c r="E52" s="119" t="s">
        <v>223</v>
      </c>
      <c r="F52" s="126">
        <v>200</v>
      </c>
      <c r="G52" s="125">
        <v>100</v>
      </c>
      <c r="H52" s="125">
        <v>100</v>
      </c>
      <c r="I52" s="132">
        <f t="shared" si="0"/>
        <v>200</v>
      </c>
      <c r="J52" s="202" t="s">
        <v>174</v>
      </c>
      <c r="K52" s="133"/>
      <c r="L52" s="125"/>
      <c r="M52" s="139"/>
      <c r="N52" s="146"/>
      <c r="O52" s="145"/>
      <c r="P52" s="157"/>
      <c r="Q52" s="163">
        <v>42348</v>
      </c>
      <c r="R52" s="125">
        <v>100</v>
      </c>
      <c r="S52" s="125">
        <v>100</v>
      </c>
      <c r="T52" s="132">
        <f t="shared" si="9"/>
        <v>200</v>
      </c>
      <c r="U52" s="45"/>
      <c r="V52" s="12"/>
      <c r="W52" s="166"/>
      <c r="X52" s="170"/>
      <c r="Y52" s="169"/>
      <c r="Z52" s="169"/>
      <c r="AA52" s="177"/>
      <c r="AB52" s="183"/>
      <c r="AC52" s="182"/>
      <c r="AD52" s="191"/>
      <c r="AE52" s="198">
        <f t="shared" si="4"/>
        <v>0</v>
      </c>
      <c r="AF52" s="197">
        <f t="shared" si="4"/>
        <v>0</v>
      </c>
      <c r="AG52" s="199">
        <f t="shared" si="5"/>
        <v>0</v>
      </c>
      <c r="AH52" s="262"/>
      <c r="AI52" s="263"/>
      <c r="AJ52" s="267"/>
      <c r="AK52" s="28" t="s">
        <v>224</v>
      </c>
      <c r="AL52" s="27" t="s">
        <v>225</v>
      </c>
    </row>
    <row r="53" spans="1:38" s="242" customFormat="1" ht="45.75" customHeight="1">
      <c r="A53" s="278"/>
      <c r="B53" s="279" t="s">
        <v>286</v>
      </c>
      <c r="C53" s="280"/>
      <c r="D53" s="281"/>
      <c r="E53" s="282"/>
      <c r="F53" s="283"/>
      <c r="G53" s="225"/>
      <c r="H53" s="225"/>
      <c r="I53" s="226"/>
      <c r="J53" s="284"/>
      <c r="K53" s="285">
        <v>42856</v>
      </c>
      <c r="L53" s="225">
        <v>50</v>
      </c>
      <c r="M53" s="228">
        <v>50</v>
      </c>
      <c r="N53" s="286"/>
      <c r="O53" s="287"/>
      <c r="P53" s="288"/>
      <c r="Q53" s="289"/>
      <c r="R53" s="225"/>
      <c r="S53" s="225"/>
      <c r="T53" s="226"/>
      <c r="U53" s="229"/>
      <c r="V53" s="225"/>
      <c r="W53" s="228"/>
      <c r="X53" s="290"/>
      <c r="Y53" s="231"/>
      <c r="Z53" s="231"/>
      <c r="AA53" s="291"/>
      <c r="AB53" s="233"/>
      <c r="AC53" s="234"/>
      <c r="AD53" s="235"/>
      <c r="AE53" s="236">
        <v>-50</v>
      </c>
      <c r="AF53" s="236">
        <v>-50</v>
      </c>
      <c r="AG53" s="236">
        <f>AE53+AF53</f>
        <v>-100</v>
      </c>
      <c r="AH53" s="265"/>
      <c r="AI53" s="266"/>
      <c r="AJ53" s="292"/>
      <c r="AK53" s="293"/>
      <c r="AL53" s="294"/>
    </row>
    <row r="54" spans="1:38" s="242" customFormat="1" ht="45.75" customHeight="1" thickBot="1">
      <c r="A54" s="278"/>
      <c r="B54" s="279" t="s">
        <v>285</v>
      </c>
      <c r="C54" s="280"/>
      <c r="D54" s="281"/>
      <c r="E54" s="282"/>
      <c r="F54" s="283"/>
      <c r="G54" s="225"/>
      <c r="H54" s="225"/>
      <c r="I54" s="226"/>
      <c r="J54" s="284"/>
      <c r="K54" s="285">
        <v>42856</v>
      </c>
      <c r="L54" s="225">
        <v>25</v>
      </c>
      <c r="M54" s="228">
        <v>25</v>
      </c>
      <c r="N54" s="286"/>
      <c r="O54" s="287"/>
      <c r="P54" s="288"/>
      <c r="Q54" s="289"/>
      <c r="R54" s="225"/>
      <c r="S54" s="225"/>
      <c r="T54" s="226"/>
      <c r="U54" s="229"/>
      <c r="V54" s="225"/>
      <c r="W54" s="228"/>
      <c r="X54" s="290"/>
      <c r="Y54" s="231"/>
      <c r="Z54" s="231"/>
      <c r="AA54" s="291"/>
      <c r="AB54" s="233"/>
      <c r="AC54" s="234"/>
      <c r="AD54" s="235"/>
      <c r="AE54" s="236">
        <v>-25</v>
      </c>
      <c r="AF54" s="236">
        <v>-25</v>
      </c>
      <c r="AG54" s="236">
        <f>AE54+AF54</f>
        <v>-50</v>
      </c>
      <c r="AH54" s="265"/>
      <c r="AI54" s="266"/>
      <c r="AJ54" s="292"/>
      <c r="AK54" s="293"/>
      <c r="AL54" s="294"/>
    </row>
    <row r="55" spans="1:38" ht="30.75" customHeight="1" thickBot="1">
      <c r="A55" s="429" t="s">
        <v>226</v>
      </c>
      <c r="B55" s="430"/>
      <c r="C55" s="431"/>
      <c r="D55" s="9"/>
      <c r="E55" s="10"/>
      <c r="F55" s="296">
        <f>SUM(F8:F52)</f>
        <v>25654.439999999995</v>
      </c>
      <c r="G55" s="296">
        <f>SUM(G8:G52)</f>
        <v>6685.5</v>
      </c>
      <c r="H55" s="296">
        <f>SUM(H8:H52)</f>
        <v>6685.5</v>
      </c>
      <c r="I55" s="297">
        <f>SUM(I8:I52)</f>
        <v>13371</v>
      </c>
      <c r="J55" s="308" t="s">
        <v>227</v>
      </c>
      <c r="K55" s="309" t="s">
        <v>227</v>
      </c>
      <c r="L55" s="298">
        <f>SUM(L8:L52)</f>
        <v>2108.2</v>
      </c>
      <c r="M55" s="298">
        <f>SUM(M8:M52)</f>
        <v>2108.2</v>
      </c>
      <c r="N55" s="299" t="s">
        <v>227</v>
      </c>
      <c r="O55" s="298">
        <f>SUM(O8:O52)</f>
        <v>1383.9999999999998</v>
      </c>
      <c r="P55" s="298">
        <f>SUM(P8:P52)</f>
        <v>1383.9999999999998</v>
      </c>
      <c r="Q55" s="300" t="s">
        <v>227</v>
      </c>
      <c r="R55" s="298">
        <f>SUM(R8:R52)</f>
        <v>1858.55</v>
      </c>
      <c r="S55" s="298">
        <f>SUM(S8:S52)</f>
        <v>1858.55</v>
      </c>
      <c r="T55" s="301">
        <f>SUM(T8:T52)</f>
        <v>10701.499999999998</v>
      </c>
      <c r="U55" s="302" t="s">
        <v>227</v>
      </c>
      <c r="V55" s="303">
        <f>SUM(V8:V52)</f>
        <v>0</v>
      </c>
      <c r="W55" s="303">
        <f>SUM(W8:W52)</f>
        <v>0</v>
      </c>
      <c r="X55" s="300" t="s">
        <v>227</v>
      </c>
      <c r="Y55" s="298">
        <f>SUM(Y8:Y52)</f>
        <v>60</v>
      </c>
      <c r="Z55" s="298">
        <f>SUM(Z8:Z52)</f>
        <v>60</v>
      </c>
      <c r="AA55" s="300" t="s">
        <v>227</v>
      </c>
      <c r="AB55" s="298">
        <f>SUM(AB8:AB52)</f>
        <v>449.8</v>
      </c>
      <c r="AC55" s="213">
        <f>SUM(AC8:AC52)</f>
        <v>449.8</v>
      </c>
      <c r="AD55" s="301">
        <f>SUM(AD8:AD52)</f>
        <v>1019.6</v>
      </c>
      <c r="AE55" s="304">
        <f>(I55-T55)/2</f>
        <v>1334.750000000001</v>
      </c>
      <c r="AF55" s="305">
        <f>AE55</f>
        <v>1334.750000000001</v>
      </c>
      <c r="AG55" s="306">
        <f t="shared" si="5"/>
        <v>2669.500000000002</v>
      </c>
      <c r="AH55" s="307">
        <f>SUM(AH8:AH52)</f>
        <v>1551.5499999999997</v>
      </c>
      <c r="AI55" s="307">
        <f>SUM(AI8:AI52)</f>
        <v>1551.5499999999997</v>
      </c>
      <c r="AJ55" s="307">
        <f>SUM(AJ8:AJ52)</f>
        <v>3103.0999999999995</v>
      </c>
      <c r="AK55" s="26"/>
      <c r="AL55" s="26"/>
    </row>
    <row r="56" spans="2:10" ht="14.25">
      <c r="B56" s="16"/>
      <c r="C56" s="16"/>
      <c r="D56" s="16"/>
      <c r="E56" s="36"/>
      <c r="F56" s="16"/>
      <c r="G56" s="16"/>
      <c r="H56" s="16"/>
      <c r="I56" s="16"/>
      <c r="J56" s="16"/>
    </row>
    <row r="57" spans="2:10" ht="14.25">
      <c r="B57" s="16"/>
      <c r="C57" s="16"/>
      <c r="D57" s="16"/>
      <c r="E57" s="36"/>
      <c r="F57" s="16"/>
      <c r="G57" s="16"/>
      <c r="H57" s="16"/>
      <c r="I57" s="16"/>
      <c r="J57" s="16"/>
    </row>
    <row r="58" spans="2:10" ht="14.25">
      <c r="B58" s="16"/>
      <c r="C58" s="16"/>
      <c r="D58" s="16"/>
      <c r="E58" s="36"/>
      <c r="F58" s="16"/>
      <c r="G58" s="16"/>
      <c r="H58" s="16"/>
      <c r="I58" s="16"/>
      <c r="J58" s="16"/>
    </row>
    <row r="59" spans="2:10" ht="14.25">
      <c r="B59" s="16"/>
      <c r="C59" s="16"/>
      <c r="D59" s="16"/>
      <c r="E59" s="36"/>
      <c r="F59" s="16"/>
      <c r="G59" s="16"/>
      <c r="H59" s="16"/>
      <c r="I59" s="16"/>
      <c r="J59" s="16"/>
    </row>
    <row r="60" spans="2:10" ht="14.25">
      <c r="B60" s="16"/>
      <c r="C60" s="16"/>
      <c r="D60" s="16"/>
      <c r="E60" s="36"/>
      <c r="F60" s="16"/>
      <c r="G60" s="16"/>
      <c r="H60" s="16"/>
      <c r="I60" s="16"/>
      <c r="J60" s="16"/>
    </row>
    <row r="61" spans="2:10" ht="14.25">
      <c r="B61" s="15"/>
      <c r="C61" s="15"/>
      <c r="D61" s="14"/>
      <c r="E61" s="35"/>
      <c r="F61" s="14"/>
      <c r="G61" s="14"/>
      <c r="H61" s="14"/>
      <c r="I61" s="14"/>
      <c r="J61" s="14"/>
    </row>
  </sheetData>
  <sheetProtection/>
  <mergeCells count="51">
    <mergeCell ref="B2:AF2"/>
    <mergeCell ref="A3:AF3"/>
    <mergeCell ref="A4:C4"/>
    <mergeCell ref="F4:J4"/>
    <mergeCell ref="K4:T4"/>
    <mergeCell ref="U4:AD4"/>
    <mergeCell ref="AE4:AG4"/>
    <mergeCell ref="AL4:AL7"/>
    <mergeCell ref="AM4:AM7"/>
    <mergeCell ref="A5:A7"/>
    <mergeCell ref="B5:B7"/>
    <mergeCell ref="C5:C7"/>
    <mergeCell ref="D5:D7"/>
    <mergeCell ref="E5:E7"/>
    <mergeCell ref="F5:F7"/>
    <mergeCell ref="T5:T7"/>
    <mergeCell ref="O6:P6"/>
    <mergeCell ref="AH4:AJ4"/>
    <mergeCell ref="AK4:AK7"/>
    <mergeCell ref="AF5:AF7"/>
    <mergeCell ref="U6:U7"/>
    <mergeCell ref="V6:W6"/>
    <mergeCell ref="X6:X7"/>
    <mergeCell ref="Y6:Z6"/>
    <mergeCell ref="AI5:AI7"/>
    <mergeCell ref="AJ5:AJ7"/>
    <mergeCell ref="K5:M5"/>
    <mergeCell ref="N5:P5"/>
    <mergeCell ref="Q5:S5"/>
    <mergeCell ref="AH5:AH7"/>
    <mergeCell ref="Q6:Q7"/>
    <mergeCell ref="R6:S6"/>
    <mergeCell ref="U5:W5"/>
    <mergeCell ref="AA6:AA7"/>
    <mergeCell ref="AB6:AC6"/>
    <mergeCell ref="G6:G7"/>
    <mergeCell ref="H6:H7"/>
    <mergeCell ref="I6:I7"/>
    <mergeCell ref="K6:K7"/>
    <mergeCell ref="L6:M6"/>
    <mergeCell ref="N6:N7"/>
    <mergeCell ref="C37:C42"/>
    <mergeCell ref="J37:J42"/>
    <mergeCell ref="A55:C55"/>
    <mergeCell ref="AG5:AG7"/>
    <mergeCell ref="X5:Z5"/>
    <mergeCell ref="AA5:AC5"/>
    <mergeCell ref="AD5:AD7"/>
    <mergeCell ref="AE5:AE7"/>
    <mergeCell ref="G5:I5"/>
    <mergeCell ref="J5:J7"/>
  </mergeCells>
  <printOptions/>
  <pageMargins left="0.7086614173228347" right="0.7086614173228347" top="0.7480314960629921" bottom="0.7480314960629921"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zhangjj</dc:creator>
  <cp:keywords/>
  <dc:description/>
  <cp:lastModifiedBy>管黎霞</cp:lastModifiedBy>
  <cp:lastPrinted>2017-06-28T01:00:33Z</cp:lastPrinted>
  <dcterms:created xsi:type="dcterms:W3CDTF">2014-07-07T07:09:00Z</dcterms:created>
  <dcterms:modified xsi:type="dcterms:W3CDTF">2018-05-25T07:37:25Z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2052-6.6.0.2657</vt:lpwstr>
  </property>
</Properties>
</file>