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1"/>
  </bookViews>
  <sheets>
    <sheet name="市政计划" sheetId="1" r:id="rId1"/>
    <sheet name="公建计划" sheetId="2" r:id="rId2"/>
    <sheet name="市政调整计划" sheetId="3" r:id="rId3"/>
  </sheets>
  <definedNames>
    <definedName name="_xlnm.Print_Area" localSheetId="1">'公建计划'!$A$1:$N$19</definedName>
    <definedName name="_xlnm.Print_Area" localSheetId="2">'市政调整计划'!$A$1:$O$27</definedName>
    <definedName name="_xlnm.Print_Area" localSheetId="0">'市政计划'!$A$1:$L$16</definedName>
    <definedName name="_xlnm.Print_Titles" localSheetId="0">'市政计划'!$1:$4</definedName>
    <definedName name="_xlnm._FilterDatabase" localSheetId="1" hidden="1">'公建计划'!$A$6:$S$29</definedName>
  </definedNames>
  <calcPr fullCalcOnLoad="1"/>
</workbook>
</file>

<file path=xl/sharedStrings.xml><?xml version="1.0" encoding="utf-8"?>
<sst xmlns="http://schemas.openxmlformats.org/spreadsheetml/2006/main" count="234" uniqueCount="159">
  <si>
    <t xml:space="preserve">2018年上海市城市基础设施配套费市政设施投资计划项目表                    </t>
  </si>
  <si>
    <r>
      <t xml:space="preserve">区域范围：普陀区住房保障和房屋管理局（配套费项目）          </t>
    </r>
    <r>
      <rPr>
        <b/>
        <sz val="12"/>
        <rFont val="仿宋_GB2312"/>
        <family val="3"/>
      </rPr>
      <t xml:space="preserve">                                                  单位：万元，平方米                                                                                                                            </t>
    </r>
  </si>
  <si>
    <t>序号</t>
  </si>
  <si>
    <t>建设单位</t>
  </si>
  <si>
    <t>项目名称</t>
  </si>
  <si>
    <t>路名</t>
  </si>
  <si>
    <t xml:space="preserve">路段位置                         </t>
  </si>
  <si>
    <t>规模</t>
  </si>
  <si>
    <t>计划总投资</t>
  </si>
  <si>
    <t>到上年末计划累计安排投资</t>
  </si>
  <si>
    <t>本批计划投资</t>
  </si>
  <si>
    <t>涉及住宅基地</t>
  </si>
  <si>
    <t>文号</t>
  </si>
  <si>
    <t>备注</t>
  </si>
  <si>
    <t>合计</t>
  </si>
  <si>
    <t>一</t>
  </si>
  <si>
    <t>综合工程</t>
  </si>
  <si>
    <t>普陀区住房保障和房屋管理局</t>
  </si>
  <si>
    <t>隆德路新辟工程</t>
  </si>
  <si>
    <t>隆德路</t>
  </si>
  <si>
    <t>白玉路-曹杨路</t>
  </si>
  <si>
    <r>
      <t>1</t>
    </r>
    <r>
      <rPr>
        <sz val="12"/>
        <rFont val="宋体"/>
        <family val="0"/>
      </rPr>
      <t>6*402</t>
    </r>
  </si>
  <si>
    <t>长风地块</t>
  </si>
  <si>
    <t>沪房管配批[2015]178号工可批复批文号</t>
  </si>
  <si>
    <t>在建</t>
  </si>
  <si>
    <t>经三路</t>
  </si>
  <si>
    <t>纬一路-老河南浜</t>
  </si>
  <si>
    <r>
      <t>2</t>
    </r>
    <r>
      <rPr>
        <sz val="12"/>
        <rFont val="宋体"/>
        <family val="0"/>
      </rPr>
      <t>0*656.5</t>
    </r>
  </si>
  <si>
    <t>沪嘉北A保障性住房基地</t>
  </si>
  <si>
    <t>沪房管审批[2011]00229号初设批复文号
沪房管审批[2011]00157号工可批复批文号</t>
  </si>
  <si>
    <t>竣工</t>
  </si>
  <si>
    <t>礼泉路</t>
  </si>
  <si>
    <t>曹杨路-真华路</t>
  </si>
  <si>
    <r>
      <t>2</t>
    </r>
    <r>
      <rPr>
        <sz val="12"/>
        <rFont val="宋体"/>
        <family val="0"/>
      </rPr>
      <t>0*389</t>
    </r>
  </si>
  <si>
    <t>真如城市副中心</t>
  </si>
  <si>
    <t>沪房管审批[2012]0209号初设批复文号
沪房管审批[2011]242号工可批复批文号</t>
  </si>
  <si>
    <t>规划一路</t>
  </si>
  <si>
    <t>潮州路-铜川路</t>
  </si>
  <si>
    <r>
      <t>2</t>
    </r>
    <r>
      <rPr>
        <sz val="12"/>
        <rFont val="宋体"/>
        <family val="0"/>
      </rPr>
      <t>0*832</t>
    </r>
  </si>
  <si>
    <t>沪房管审批[2012]0208号初设批复文号
沪房管审批[2011]243号工可批复批文号</t>
  </si>
  <si>
    <t>纬一路</t>
  </si>
  <si>
    <t>祈安路-桃浦河</t>
  </si>
  <si>
    <r>
      <t>2</t>
    </r>
    <r>
      <rPr>
        <sz val="12"/>
        <rFont val="宋体"/>
        <family val="0"/>
      </rPr>
      <t>0-24*922</t>
    </r>
  </si>
  <si>
    <t>沪房管配批[2013]0005号初设批复文号
沪房管配批[2012]00206号工可批复批文号</t>
  </si>
  <si>
    <t>固川路</t>
  </si>
  <si>
    <t>兰溪路-南石路</t>
  </si>
  <si>
    <r>
      <t>2</t>
    </r>
    <r>
      <rPr>
        <sz val="12"/>
        <rFont val="宋体"/>
        <family val="0"/>
      </rPr>
      <t>0*235.24</t>
    </r>
  </si>
  <si>
    <t>沪房管配批[2012]00238号初设批复文号
沪房管配批[2012]00211号工可批复批文号</t>
  </si>
  <si>
    <t>规划府村路</t>
  </si>
  <si>
    <t>规划北石路-石泉路</t>
  </si>
  <si>
    <r>
      <t>2</t>
    </r>
    <r>
      <rPr>
        <sz val="12"/>
        <rFont val="宋体"/>
        <family val="0"/>
      </rPr>
      <t>0*375.25</t>
    </r>
  </si>
  <si>
    <t>铁路房产单位职工租赁房</t>
  </si>
  <si>
    <t>沪房管配批[2013]0035号初设批复文号
沪房管配批[2012]00221号工可批复批文号</t>
  </si>
  <si>
    <t>李子园路</t>
  </si>
  <si>
    <t>真南路-大头浜</t>
  </si>
  <si>
    <r>
      <t>1</t>
    </r>
    <r>
      <rPr>
        <sz val="12"/>
        <rFont val="宋体"/>
        <family val="0"/>
      </rPr>
      <t>6.8-20*978</t>
    </r>
  </si>
  <si>
    <t>恒盛鼎城住宅地块</t>
  </si>
  <si>
    <t>沪房管配批[2014]95号初设批复文号
沪房管配批[2013]210号工可批复批文号</t>
  </si>
  <si>
    <t>新开工</t>
  </si>
  <si>
    <t>万泉路</t>
  </si>
  <si>
    <t>新村路-规划富平路</t>
  </si>
  <si>
    <r>
      <t>2</t>
    </r>
    <r>
      <rPr>
        <sz val="12"/>
        <rFont val="宋体"/>
        <family val="0"/>
      </rPr>
      <t>0*297</t>
    </r>
  </si>
  <si>
    <t>万里8号西地块</t>
  </si>
  <si>
    <t>沪房管配批[2015]86号初设批复文号</t>
  </si>
  <si>
    <t>富平路</t>
  </si>
  <si>
    <t>水泉路-规划万泉路</t>
  </si>
  <si>
    <r>
      <t>2</t>
    </r>
    <r>
      <rPr>
        <sz val="12"/>
        <rFont val="宋体"/>
        <family val="0"/>
      </rPr>
      <t>4*190</t>
    </r>
  </si>
  <si>
    <t>沪房管配批[2015]67号初设批复文号</t>
  </si>
  <si>
    <t>填表说明：</t>
  </si>
  <si>
    <t xml:space="preserve">  1、“计划总投资”指工可、初设（调概）批复总投资额（根据审批进度调整投资额），最终以审计报告的总投资额为准；</t>
  </si>
  <si>
    <t xml:space="preserve">  2、“到上年末计划累计安排投资”指到上年度末已累计安排的投资额；</t>
  </si>
  <si>
    <t xml:space="preserve">  3、“本批计划投资”指上报本批计划投资额；</t>
  </si>
  <si>
    <t xml:space="preserve">  4、“文号”指工可、初设（调概）批复文号、审计报告号；</t>
  </si>
  <si>
    <t xml:space="preserve">  5、“备注”需注明项目建设进度，分为四个阶段：新开工（待建，未开工）、在建（正在建设，未竣工）、竣工（已竣工未销项）、销项（审计报告已出，待销项）；</t>
  </si>
  <si>
    <t xml:space="preserve">  6、计划总投资≥本批计划投资＋到上年末计划累计安排投资；</t>
  </si>
  <si>
    <t xml:space="preserve">  7、历年未销项的结转项目仍需上报本批投资计划；</t>
  </si>
  <si>
    <t xml:space="preserve">  8、投资额最多保留2位小数，整数后小数点不加零。</t>
  </si>
  <si>
    <t xml:space="preserve">2018年上海市城市基础设施配套费投资公建计划项目表                      </t>
  </si>
  <si>
    <t>填报单位：普陀区住房保障和房屋管理局                                                                                               单位：万元、平方米</t>
  </si>
  <si>
    <t>工程地点</t>
  </si>
  <si>
    <t>公建内容</t>
  </si>
  <si>
    <t>幢
号</t>
  </si>
  <si>
    <t>层数</t>
  </si>
  <si>
    <t>计划投资</t>
  </si>
  <si>
    <t>公建施工
面积</t>
  </si>
  <si>
    <t>上年在建结转</t>
  </si>
  <si>
    <t>公建竣工面积</t>
  </si>
  <si>
    <t>资金
内容</t>
  </si>
  <si>
    <t>全部</t>
  </si>
  <si>
    <t>上年累计完成</t>
  </si>
  <si>
    <t>年初计划
投资</t>
  </si>
  <si>
    <t>总计</t>
  </si>
  <si>
    <t>1.教育</t>
  </si>
  <si>
    <t>上海锦鹏置业有限公司</t>
  </si>
  <si>
    <t>同普路、丹巴路</t>
  </si>
  <si>
    <t>幼儿园</t>
  </si>
  <si>
    <t>430元</t>
  </si>
  <si>
    <t>2.地区行政</t>
  </si>
  <si>
    <t>上海荣和公共租赁住房运营有限公司</t>
  </si>
  <si>
    <t>交通路1517弄</t>
  </si>
  <si>
    <t>居委会</t>
  </si>
  <si>
    <t>3.社区服务</t>
  </si>
  <si>
    <t>上海新浩嘉房地产开发有限公司</t>
  </si>
  <si>
    <t>泸定路568弄</t>
  </si>
  <si>
    <t>老年康体活动室</t>
  </si>
  <si>
    <t>1、2</t>
  </si>
  <si>
    <t>文化活动室</t>
  </si>
  <si>
    <t>社区服务中心</t>
  </si>
  <si>
    <t>10</t>
  </si>
  <si>
    <t>社区活动室</t>
  </si>
  <si>
    <t>社区用房</t>
  </si>
  <si>
    <t>4</t>
  </si>
  <si>
    <t>4.市政环卫</t>
  </si>
  <si>
    <t>垃圾站</t>
  </si>
  <si>
    <t xml:space="preserve">  1、“计划投资”中“全部”指上报项目计划投资总额；</t>
  </si>
  <si>
    <t xml:space="preserve">  2、“计划投资”中“上期累计完成”指历年（年初）已累计安排投资额；</t>
  </si>
  <si>
    <t xml:space="preserve">  3、“计划投资”中“本期”指在历年（年初）计划安排投资额基础上，经调整或未调整后的全年安排计划投资额；</t>
  </si>
  <si>
    <t xml:space="preserve">   1) 年初计划未安排投资额，本期需报调整计划的项目，“上期累计完成”中报“0”，“本期”中上报调整投资额；（参见表中01.教育项目1）</t>
  </si>
  <si>
    <t xml:space="preserve">   2）年初计划已安排全部投资额，本期不报调整计划的项目，“上期累计完成”中重复上报已安排投资额，“本期”中上报“0”（参见表中04.地区行政项目）</t>
  </si>
  <si>
    <t xml:space="preserve">   3）年初计划已安排一半投资额，本期需报调整计划的项目，“上期累计完成”中重复上报已安排投资额，“本期”中上报调整投资额；（参见表中01.教育项目2）</t>
  </si>
  <si>
    <t xml:space="preserve">  4、已竣工项目在系统中点击“计划竣工”，自动生成“公建竣工面积”；</t>
  </si>
  <si>
    <t xml:space="preserve">  5、上报公建项目计划投资的造价标准，参见沪住计发（2002）002号中的相关标准规定。（计划投资额＝造价标准×公建施工面积）</t>
  </si>
  <si>
    <t>注：上报调整计划的项目原则上为当年计划竣工的公建项目。需抵扣或结转的公建项目一般在次年年初计划中上报。</t>
  </si>
  <si>
    <r>
      <t xml:space="preserve">表C-2 </t>
    </r>
    <r>
      <rPr>
        <b/>
        <u val="single"/>
        <sz val="20"/>
        <rFont val="仿宋_GB2312"/>
        <family val="3"/>
      </rPr>
      <t xml:space="preserve">    </t>
    </r>
    <r>
      <rPr>
        <b/>
        <sz val="20"/>
        <rFont val="仿宋_GB2312"/>
        <family val="3"/>
      </rPr>
      <t xml:space="preserve">年度城市基础设施配套费市政设施投资调整计划项目表                           </t>
    </r>
  </si>
  <si>
    <r>
      <t xml:space="preserve">区域范围：××区         </t>
    </r>
    <r>
      <rPr>
        <b/>
        <sz val="12"/>
        <rFont val="仿宋_GB2312"/>
        <family val="3"/>
      </rPr>
      <t xml:space="preserve">                                                                                                           单位：万元                                                                                                                              </t>
    </r>
  </si>
  <si>
    <t>建设内容</t>
  </si>
  <si>
    <t>规格            （mm×m）</t>
  </si>
  <si>
    <t>年初计划安排投资</t>
  </si>
  <si>
    <t>本年调整计划投资</t>
  </si>
  <si>
    <t>增减数</t>
  </si>
  <si>
    <t>单项工程</t>
  </si>
  <si>
    <t>小计</t>
  </si>
  <si>
    <t>××开发公司</t>
  </si>
  <si>
    <t>上水排管</t>
  </si>
  <si>
    <t>××路－××路</t>
  </si>
  <si>
    <t>上水</t>
  </si>
  <si>
    <t>二</t>
  </si>
  <si>
    <t>××区住房保障和房屋管理局</t>
  </si>
  <si>
    <t>××路</t>
  </si>
  <si>
    <t>市政道路</t>
  </si>
  <si>
    <r>
      <t>0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（</t>
    </r>
    <r>
      <rPr>
        <sz val="12"/>
        <rFont val="宋体"/>
        <family val="0"/>
      </rPr>
      <t>500.82</t>
    </r>
    <r>
      <rPr>
        <sz val="12"/>
        <rFont val="宋体"/>
        <family val="0"/>
      </rPr>
      <t>）</t>
    </r>
  </si>
  <si>
    <r>
      <t>0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（</t>
    </r>
    <r>
      <rPr>
        <sz val="12"/>
        <rFont val="宋体"/>
        <family val="0"/>
      </rPr>
      <t>0</t>
    </r>
    <r>
      <rPr>
        <sz val="12"/>
        <rFont val="宋体"/>
        <family val="0"/>
      </rPr>
      <t>）</t>
    </r>
  </si>
  <si>
    <r>
      <t>500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（</t>
    </r>
    <r>
      <rPr>
        <sz val="12"/>
        <rFont val="宋体"/>
        <family val="0"/>
      </rPr>
      <t>500</t>
    </r>
    <r>
      <rPr>
        <sz val="12"/>
        <rFont val="宋体"/>
        <family val="0"/>
      </rPr>
      <t>）</t>
    </r>
  </si>
  <si>
    <r>
      <t>500（</t>
    </r>
    <r>
      <rPr>
        <sz val="12"/>
        <rFont val="宋体"/>
        <family val="0"/>
      </rPr>
      <t>500</t>
    </r>
    <r>
      <rPr>
        <sz val="12"/>
        <rFont val="宋体"/>
        <family val="0"/>
      </rPr>
      <t>）</t>
    </r>
  </si>
  <si>
    <t>沪房管审批  [2012]001号</t>
  </si>
  <si>
    <t>新开工  在建   竣工   销项</t>
  </si>
  <si>
    <t xml:space="preserve">  1、“计划总投资”指工可、初设（调概）批复的总投资额（根据审批进度调整投资额），最终以审计报告的总投资额为准；</t>
  </si>
  <si>
    <t xml:space="preserve">  3、“年初计划安排投资”指本年度年初计划已安排投资额；</t>
  </si>
  <si>
    <t xml:space="preserve">  4、“本批调整计划投资”指在年初计划安排投资基础上，经调整或未调整后的全年安排计划投资额；</t>
  </si>
  <si>
    <t xml:space="preserve">  5、“增减数”指本年调整计划投资相对于年初计划安排投资的增减数；</t>
  </si>
  <si>
    <t xml:space="preserve">   1) 年初计划未安排投资额，需报调整计划的项目，“年初计划安排投资”中报“0”，“本年调整计划投资”中上报调整投资额，“增减数”中报调整计划增减的投资额；（参见上表中综合工程1）</t>
  </si>
  <si>
    <t xml:space="preserve">   2）年初计划已安排投资额，不报调整计划的项目，“年初计划安排投资”中重复上报“年初计划已安排投资额”，“本年调整计划投资”也重复上报“年初计划安排投资额”，“增减数”中报“0”（参见上表中综合工程2）</t>
  </si>
  <si>
    <t xml:space="preserve">   3）年初计划已安排投资额，需报调整计划项目，“年初计划安排投资”中重复上报“年初计划安排投资额”，“本年调整计划投资”在“年初计划安排投资额”基础上报调整投资额，“增减数”中报调整计划增减的投资额（参见上表中综合工程3）</t>
  </si>
  <si>
    <t xml:space="preserve">  6、计划总投资≥到上年末计划累计安排投资＋本年调整计划投资</t>
  </si>
  <si>
    <t xml:space="preserve">  7、本年调整计划投资＝年初计划安排投资＋增减数</t>
  </si>
  <si>
    <t xml:space="preserve">  8、“文号”指工可、初设（调概）批复文号、审计报告号；</t>
  </si>
  <si>
    <t xml:space="preserve">  9、“备注”需注明项目建设进度，分为四个阶段：新开工（待建，未开工）、在建（正在建设，未竣工）、竣工（已竣工未销项）、销项（审计报告已出，待销项）；</t>
  </si>
  <si>
    <t xml:space="preserve">  10、历年（年初）未销项的结转项目仍需上报本批投资计划；</t>
  </si>
  <si>
    <t xml:space="preserve">  11、投资额最多保留2位小数，整数后小数点不加零。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</si>
</sst>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50">
    <font>
      <sz val="12"/>
      <name val="宋体"/>
      <family val="0"/>
    </font>
    <font>
      <b/>
      <sz val="20"/>
      <name val="仿宋_GB2312"/>
      <family val="3"/>
    </font>
    <font>
      <b/>
      <sz val="20"/>
      <name val="Times New Roman"/>
      <family val="1"/>
    </font>
    <font>
      <b/>
      <sz val="12"/>
      <name val="宋体"/>
      <family val="0"/>
    </font>
    <font>
      <sz val="12"/>
      <color indexed="12"/>
      <name val="宋体"/>
      <family val="0"/>
    </font>
    <font>
      <sz val="12"/>
      <color indexed="8"/>
      <name val="宋体"/>
      <family val="0"/>
    </font>
    <font>
      <b/>
      <sz val="13"/>
      <name val="宋体"/>
      <family val="0"/>
    </font>
    <font>
      <sz val="13"/>
      <name val="宋体"/>
      <family val="0"/>
    </font>
    <font>
      <sz val="13"/>
      <color indexed="8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u val="single"/>
      <sz val="9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u val="single"/>
      <sz val="9"/>
      <color indexed="36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u val="single"/>
      <sz val="20"/>
      <name val="仿宋_GB2312"/>
      <family val="3"/>
    </font>
    <font>
      <b/>
      <sz val="12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5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5" fillId="9" borderId="0" applyNumberFormat="0" applyBorder="0" applyAlignment="0" applyProtection="0"/>
    <xf numFmtId="0" fontId="37" fillId="0" borderId="4" applyNumberFormat="0" applyFill="0" applyAlignment="0" applyProtection="0"/>
    <xf numFmtId="0" fontId="35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9" xfId="0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 shrinkToFi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49" fontId="5" fillId="0" borderId="10" xfId="0" applyNumberFormat="1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 shrinkToFit="1"/>
    </xf>
    <xf numFmtId="176" fontId="0" fillId="0" borderId="10" xfId="0" applyNumberFormat="1" applyFont="1" applyBorder="1" applyAlignment="1">
      <alignment horizontal="center" vertical="center" wrapText="1" shrinkToFit="1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 shrinkToFit="1"/>
    </xf>
    <xf numFmtId="0" fontId="10" fillId="0" borderId="10" xfId="0" applyNumberFormat="1" applyFont="1" applyBorder="1" applyAlignment="1">
      <alignment horizontal="center" vertical="center" wrapText="1" shrinkToFit="1"/>
    </xf>
    <xf numFmtId="176" fontId="3" fillId="0" borderId="10" xfId="0" applyNumberFormat="1" applyFont="1" applyBorder="1" applyAlignment="1">
      <alignment horizontal="left" vertical="center" wrapText="1" indent="1" shrinkToFit="1"/>
    </xf>
    <xf numFmtId="0" fontId="10" fillId="0" borderId="10" xfId="0" applyNumberFormat="1" applyFont="1" applyBorder="1" applyAlignment="1">
      <alignment vertical="center" wrapText="1" shrinkToFit="1"/>
    </xf>
    <xf numFmtId="176" fontId="0" fillId="0" borderId="0" xfId="0" applyNumberFormat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176" fontId="0" fillId="0" borderId="0" xfId="0" applyNumberFormat="1" applyFont="1" applyAlignment="1">
      <alignment vertical="center"/>
    </xf>
    <xf numFmtId="49" fontId="5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88"/>
  <sheetViews>
    <sheetView zoomScale="85" zoomScaleNormal="85" workbookViewId="0" topLeftCell="A1">
      <selection activeCell="N6" sqref="N6"/>
    </sheetView>
  </sheetViews>
  <sheetFormatPr defaultColWidth="9.00390625" defaultRowHeight="14.25"/>
  <cols>
    <col min="1" max="1" width="4.625" style="0" customWidth="1"/>
    <col min="2" max="2" width="13.50390625" style="0" customWidth="1"/>
    <col min="3" max="3" width="10.50390625" style="0" customWidth="1"/>
    <col min="4" max="4" width="10.25390625" style="0" customWidth="1"/>
    <col min="5" max="5" width="16.125" style="0" customWidth="1"/>
    <col min="6" max="6" width="12.125" style="0" customWidth="1"/>
    <col min="7" max="7" width="14.00390625" style="0" customWidth="1"/>
    <col min="8" max="8" width="14.375" style="0" customWidth="1"/>
    <col min="9" max="9" width="15.125" style="0" customWidth="1"/>
    <col min="10" max="10" width="12.375" style="0" customWidth="1"/>
    <col min="11" max="11" width="15.375" style="0" customWidth="1"/>
    <col min="14" max="14" width="12.625" style="50" bestFit="1" customWidth="1"/>
    <col min="15" max="15" width="12.625" style="0" bestFit="1" customWidth="1"/>
  </cols>
  <sheetData>
    <row r="1" spans="1:12" ht="25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1" ht="19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2" ht="24.7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4" s="1" customFormat="1" ht="38.25" customHeight="1">
      <c r="A4" s="5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5" t="s">
        <v>8</v>
      </c>
      <c r="H4" s="7" t="s">
        <v>9</v>
      </c>
      <c r="I4" s="7" t="s">
        <v>10</v>
      </c>
      <c r="J4" s="6" t="s">
        <v>11</v>
      </c>
      <c r="K4" s="6" t="s">
        <v>12</v>
      </c>
      <c r="L4" s="6" t="s">
        <v>13</v>
      </c>
      <c r="N4" s="52"/>
    </row>
    <row r="5" spans="1:14" s="1" customFormat="1" ht="19.5" customHeight="1">
      <c r="A5" s="5"/>
      <c r="B5" s="6" t="s">
        <v>14</v>
      </c>
      <c r="C5" s="6"/>
      <c r="D5" s="6"/>
      <c r="E5" s="6"/>
      <c r="F5" s="6"/>
      <c r="G5" s="35">
        <f aca="true" t="shared" si="0" ref="G5:I5">G6</f>
        <v>23771.26</v>
      </c>
      <c r="H5" s="35">
        <f t="shared" si="0"/>
        <v>15214.088000000003</v>
      </c>
      <c r="I5" s="6">
        <f t="shared" si="0"/>
        <v>3470</v>
      </c>
      <c r="J5" s="6"/>
      <c r="K5" s="6"/>
      <c r="L5" s="22"/>
      <c r="N5" s="52"/>
    </row>
    <row r="6" spans="1:14" s="1" customFormat="1" ht="23.25" customHeight="1">
      <c r="A6" s="10" t="s">
        <v>15</v>
      </c>
      <c r="B6" s="10" t="s">
        <v>16</v>
      </c>
      <c r="C6" s="10"/>
      <c r="D6" s="10"/>
      <c r="E6" s="11"/>
      <c r="F6" s="11"/>
      <c r="G6" s="35">
        <f aca="true" t="shared" si="1" ref="G6:I6">SUM(G7:G16)</f>
        <v>23771.26</v>
      </c>
      <c r="H6" s="35">
        <f t="shared" si="1"/>
        <v>15214.088000000003</v>
      </c>
      <c r="I6" s="6">
        <f t="shared" si="1"/>
        <v>3470</v>
      </c>
      <c r="J6" s="11"/>
      <c r="K6" s="11"/>
      <c r="L6" s="22"/>
      <c r="N6" s="52"/>
    </row>
    <row r="7" spans="1:14" s="1" customFormat="1" ht="42.75">
      <c r="A7" s="13">
        <v>1</v>
      </c>
      <c r="B7" s="14" t="s">
        <v>17</v>
      </c>
      <c r="C7" s="51" t="s">
        <v>18</v>
      </c>
      <c r="D7" s="15" t="s">
        <v>19</v>
      </c>
      <c r="E7" s="15" t="s">
        <v>20</v>
      </c>
      <c r="F7" s="13" t="s">
        <v>21</v>
      </c>
      <c r="G7" s="15">
        <v>995.27</v>
      </c>
      <c r="H7" s="15">
        <v>328.8</v>
      </c>
      <c r="I7" s="15">
        <v>470</v>
      </c>
      <c r="J7" s="15" t="s">
        <v>22</v>
      </c>
      <c r="K7" s="23" t="s">
        <v>23</v>
      </c>
      <c r="L7" s="53" t="s">
        <v>24</v>
      </c>
      <c r="N7" s="52">
        <f>(H7+I7)/G7*100</f>
        <v>80.2596280406322</v>
      </c>
    </row>
    <row r="8" spans="1:14" s="1" customFormat="1" ht="85.5">
      <c r="A8" s="13">
        <v>2</v>
      </c>
      <c r="B8" s="14" t="s">
        <v>17</v>
      </c>
      <c r="C8" s="51" t="s">
        <v>25</v>
      </c>
      <c r="D8" s="51" t="s">
        <v>25</v>
      </c>
      <c r="E8" s="15" t="s">
        <v>26</v>
      </c>
      <c r="F8" s="13" t="s">
        <v>27</v>
      </c>
      <c r="G8" s="15">
        <v>858.55</v>
      </c>
      <c r="H8" s="38">
        <v>770.3045000000001</v>
      </c>
      <c r="I8" s="15">
        <v>0</v>
      </c>
      <c r="J8" s="15" t="s">
        <v>28</v>
      </c>
      <c r="K8" s="23" t="s">
        <v>29</v>
      </c>
      <c r="L8" s="53" t="s">
        <v>30</v>
      </c>
      <c r="N8" s="52">
        <f aca="true" t="shared" si="2" ref="N8:N16">(H8+I8)/G8*100</f>
        <v>89.72156543008563</v>
      </c>
    </row>
    <row r="9" spans="1:14" s="1" customFormat="1" ht="85.5">
      <c r="A9" s="13">
        <v>3</v>
      </c>
      <c r="B9" s="14" t="s">
        <v>17</v>
      </c>
      <c r="C9" s="51" t="s">
        <v>31</v>
      </c>
      <c r="D9" s="51" t="s">
        <v>31</v>
      </c>
      <c r="E9" s="15" t="s">
        <v>32</v>
      </c>
      <c r="F9" s="13" t="s">
        <v>33</v>
      </c>
      <c r="G9" s="15">
        <v>1563.52</v>
      </c>
      <c r="H9" s="38">
        <v>1407.3746</v>
      </c>
      <c r="I9" s="15">
        <v>0</v>
      </c>
      <c r="J9" s="15" t="s">
        <v>34</v>
      </c>
      <c r="K9" s="23" t="s">
        <v>35</v>
      </c>
      <c r="L9" s="53" t="s">
        <v>30</v>
      </c>
      <c r="N9" s="52">
        <f t="shared" si="2"/>
        <v>90.01321377404831</v>
      </c>
    </row>
    <row r="10" spans="1:14" s="1" customFormat="1" ht="85.5">
      <c r="A10" s="13">
        <v>4</v>
      </c>
      <c r="B10" s="14" t="s">
        <v>17</v>
      </c>
      <c r="C10" s="51" t="s">
        <v>36</v>
      </c>
      <c r="D10" s="51" t="s">
        <v>36</v>
      </c>
      <c r="E10" s="15" t="s">
        <v>37</v>
      </c>
      <c r="F10" s="13" t="s">
        <v>38</v>
      </c>
      <c r="G10" s="15">
        <v>2467.22</v>
      </c>
      <c r="H10" s="38">
        <v>2125.6223</v>
      </c>
      <c r="I10" s="15">
        <v>0</v>
      </c>
      <c r="J10" s="15" t="s">
        <v>34</v>
      </c>
      <c r="K10" s="23" t="s">
        <v>39</v>
      </c>
      <c r="L10" s="53" t="s">
        <v>30</v>
      </c>
      <c r="N10" s="52">
        <f t="shared" si="2"/>
        <v>86.15455046570635</v>
      </c>
    </row>
    <row r="11" spans="1:14" s="1" customFormat="1" ht="85.5">
      <c r="A11" s="13">
        <v>5</v>
      </c>
      <c r="B11" s="14" t="s">
        <v>17</v>
      </c>
      <c r="C11" s="51" t="s">
        <v>40</v>
      </c>
      <c r="D11" s="51" t="s">
        <v>40</v>
      </c>
      <c r="E11" s="15" t="s">
        <v>41</v>
      </c>
      <c r="F11" s="13" t="s">
        <v>42</v>
      </c>
      <c r="G11" s="15">
        <v>5642.76</v>
      </c>
      <c r="H11" s="15">
        <v>4592.51</v>
      </c>
      <c r="I11" s="15">
        <v>0</v>
      </c>
      <c r="J11" s="15" t="s">
        <v>28</v>
      </c>
      <c r="K11" s="23" t="s">
        <v>43</v>
      </c>
      <c r="L11" s="53" t="s">
        <v>30</v>
      </c>
      <c r="N11" s="52">
        <f t="shared" si="2"/>
        <v>81.38765426847854</v>
      </c>
    </row>
    <row r="12" spans="1:14" s="1" customFormat="1" ht="85.5">
      <c r="A12" s="13">
        <v>6</v>
      </c>
      <c r="B12" s="14" t="s">
        <v>17</v>
      </c>
      <c r="C12" s="51" t="s">
        <v>44</v>
      </c>
      <c r="D12" s="51" t="s">
        <v>44</v>
      </c>
      <c r="E12" s="15" t="s">
        <v>45</v>
      </c>
      <c r="F12" s="13" t="s">
        <v>46</v>
      </c>
      <c r="G12" s="15">
        <v>1145.91</v>
      </c>
      <c r="H12" s="38">
        <v>798.0355</v>
      </c>
      <c r="I12" s="15">
        <v>0</v>
      </c>
      <c r="J12" s="15" t="s">
        <v>34</v>
      </c>
      <c r="K12" s="23" t="s">
        <v>47</v>
      </c>
      <c r="L12" s="53" t="s">
        <v>30</v>
      </c>
      <c r="N12" s="52">
        <f t="shared" si="2"/>
        <v>69.6420748575368</v>
      </c>
    </row>
    <row r="13" spans="1:14" s="1" customFormat="1" ht="85.5">
      <c r="A13" s="13">
        <v>7</v>
      </c>
      <c r="B13" s="14" t="s">
        <v>17</v>
      </c>
      <c r="C13" s="51" t="s">
        <v>48</v>
      </c>
      <c r="D13" s="51" t="s">
        <v>48</v>
      </c>
      <c r="E13" s="15" t="s">
        <v>49</v>
      </c>
      <c r="F13" s="13" t="s">
        <v>50</v>
      </c>
      <c r="G13" s="15">
        <v>2003.55</v>
      </c>
      <c r="H13" s="38">
        <v>1760.3988000000002</v>
      </c>
      <c r="I13" s="15">
        <v>0</v>
      </c>
      <c r="J13" s="15" t="s">
        <v>51</v>
      </c>
      <c r="K13" s="23" t="s">
        <v>52</v>
      </c>
      <c r="L13" s="53" t="s">
        <v>30</v>
      </c>
      <c r="N13" s="52">
        <f t="shared" si="2"/>
        <v>87.86398143295652</v>
      </c>
    </row>
    <row r="14" spans="1:14" s="1" customFormat="1" ht="85.5">
      <c r="A14" s="13">
        <v>8</v>
      </c>
      <c r="B14" s="14" t="s">
        <v>17</v>
      </c>
      <c r="C14" s="51" t="s">
        <v>53</v>
      </c>
      <c r="D14" s="51" t="s">
        <v>53</v>
      </c>
      <c r="E14" s="15" t="s">
        <v>54</v>
      </c>
      <c r="F14" s="13" t="s">
        <v>55</v>
      </c>
      <c r="G14" s="15">
        <v>6150.18</v>
      </c>
      <c r="H14" s="15">
        <v>1064.45</v>
      </c>
      <c r="I14" s="15">
        <v>3000</v>
      </c>
      <c r="J14" s="15" t="s">
        <v>56</v>
      </c>
      <c r="K14" s="23" t="s">
        <v>57</v>
      </c>
      <c r="L14" s="53" t="s">
        <v>58</v>
      </c>
      <c r="N14" s="52">
        <f t="shared" si="2"/>
        <v>66.08668364177959</v>
      </c>
    </row>
    <row r="15" spans="1:14" s="1" customFormat="1" ht="42.75">
      <c r="A15" s="13">
        <v>9</v>
      </c>
      <c r="B15" s="14" t="s">
        <v>17</v>
      </c>
      <c r="C15" s="51" t="s">
        <v>59</v>
      </c>
      <c r="D15" s="51" t="s">
        <v>59</v>
      </c>
      <c r="E15" s="15" t="s">
        <v>60</v>
      </c>
      <c r="F15" s="13" t="s">
        <v>61</v>
      </c>
      <c r="G15" s="15">
        <v>1892.3</v>
      </c>
      <c r="H15" s="38">
        <f>1380.18+140</f>
        <v>1520.18</v>
      </c>
      <c r="I15" s="15">
        <v>0</v>
      </c>
      <c r="J15" s="15" t="s">
        <v>62</v>
      </c>
      <c r="K15" s="23" t="s">
        <v>63</v>
      </c>
      <c r="L15" s="53" t="s">
        <v>30</v>
      </c>
      <c r="N15" s="52">
        <f t="shared" si="2"/>
        <v>80.3350420123659</v>
      </c>
    </row>
    <row r="16" spans="1:14" s="1" customFormat="1" ht="42.75">
      <c r="A16" s="13">
        <v>10</v>
      </c>
      <c r="B16" s="14" t="s">
        <v>17</v>
      </c>
      <c r="C16" s="51" t="s">
        <v>64</v>
      </c>
      <c r="D16" s="51" t="s">
        <v>64</v>
      </c>
      <c r="E16" s="15" t="s">
        <v>65</v>
      </c>
      <c r="F16" s="13" t="s">
        <v>66</v>
      </c>
      <c r="G16" s="15">
        <v>1052</v>
      </c>
      <c r="H16" s="38">
        <f>806.4123+40</f>
        <v>846.4123</v>
      </c>
      <c r="I16" s="15">
        <v>0</v>
      </c>
      <c r="J16" s="15" t="s">
        <v>62</v>
      </c>
      <c r="K16" s="23" t="s">
        <v>67</v>
      </c>
      <c r="L16" s="53" t="s">
        <v>30</v>
      </c>
      <c r="N16" s="52">
        <f t="shared" si="2"/>
        <v>80.45744296577946</v>
      </c>
    </row>
    <row r="17" spans="1:14" s="1" customFormat="1" ht="15">
      <c r="A17" s="16" t="s">
        <v>68</v>
      </c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26"/>
      <c r="N17" s="52"/>
    </row>
    <row r="18" spans="1:14" s="1" customFormat="1" ht="19.5" customHeight="1">
      <c r="A18" s="18" t="s">
        <v>69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N18" s="52"/>
    </row>
    <row r="19" spans="1:14" s="1" customFormat="1" ht="19.5" customHeight="1">
      <c r="A19" s="18" t="s">
        <v>70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N19" s="52"/>
    </row>
    <row r="20" spans="1:14" s="1" customFormat="1" ht="19.5" customHeight="1">
      <c r="A20" s="18" t="s">
        <v>71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N20" s="52"/>
    </row>
    <row r="21" spans="1:14" s="1" customFormat="1" ht="19.5" customHeight="1">
      <c r="A21" s="18" t="s">
        <v>72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N21" s="52"/>
    </row>
    <row r="22" spans="1:14" s="1" customFormat="1" ht="37.5" customHeight="1">
      <c r="A22" s="19" t="s">
        <v>73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N22" s="52"/>
    </row>
    <row r="23" spans="1:14" s="1" customFormat="1" ht="19.5" customHeight="1">
      <c r="A23" s="18" t="s">
        <v>74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N23" s="52"/>
    </row>
    <row r="24" spans="1:14" s="1" customFormat="1" ht="19.5" customHeight="1">
      <c r="A24" s="18" t="s">
        <v>75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N24" s="52"/>
    </row>
    <row r="25" spans="1:14" s="1" customFormat="1" ht="19.5" customHeight="1">
      <c r="A25" s="18" t="s">
        <v>76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N25" s="52"/>
    </row>
    <row r="26" s="1" customFormat="1" ht="14.25">
      <c r="N26" s="52"/>
    </row>
    <row r="27" s="1" customFormat="1" ht="14.25">
      <c r="N27" s="52"/>
    </row>
    <row r="28" s="1" customFormat="1" ht="14.25">
      <c r="N28" s="52"/>
    </row>
    <row r="29" s="1" customFormat="1" ht="14.25">
      <c r="N29" s="52"/>
    </row>
    <row r="30" s="1" customFormat="1" ht="14.25">
      <c r="N30" s="52"/>
    </row>
    <row r="31" s="1" customFormat="1" ht="14.25">
      <c r="N31" s="52"/>
    </row>
    <row r="32" s="1" customFormat="1" ht="14.25">
      <c r="N32" s="52"/>
    </row>
    <row r="33" s="1" customFormat="1" ht="14.25">
      <c r="N33" s="52"/>
    </row>
    <row r="34" s="1" customFormat="1" ht="14.25">
      <c r="N34" s="52"/>
    </row>
    <row r="35" s="1" customFormat="1" ht="14.25">
      <c r="N35" s="52"/>
    </row>
    <row r="36" s="1" customFormat="1" ht="14.25">
      <c r="N36" s="52"/>
    </row>
    <row r="37" s="1" customFormat="1" ht="14.25">
      <c r="N37" s="52"/>
    </row>
    <row r="38" s="1" customFormat="1" ht="14.25">
      <c r="N38" s="52"/>
    </row>
    <row r="39" s="1" customFormat="1" ht="14.25">
      <c r="N39" s="52"/>
    </row>
    <row r="40" s="1" customFormat="1" ht="14.25">
      <c r="N40" s="52"/>
    </row>
    <row r="41" s="1" customFormat="1" ht="14.25">
      <c r="N41" s="52"/>
    </row>
    <row r="42" s="1" customFormat="1" ht="14.25">
      <c r="N42" s="52"/>
    </row>
    <row r="43" s="1" customFormat="1" ht="14.25">
      <c r="N43" s="52"/>
    </row>
    <row r="44" s="1" customFormat="1" ht="14.25">
      <c r="N44" s="52"/>
    </row>
    <row r="45" s="1" customFormat="1" ht="14.25">
      <c r="N45" s="52"/>
    </row>
    <row r="46" s="1" customFormat="1" ht="14.25">
      <c r="N46" s="52"/>
    </row>
    <row r="47" s="1" customFormat="1" ht="14.25">
      <c r="N47" s="52"/>
    </row>
    <row r="48" s="1" customFormat="1" ht="14.25">
      <c r="N48" s="52"/>
    </row>
    <row r="49" s="1" customFormat="1" ht="14.25">
      <c r="N49" s="52"/>
    </row>
    <row r="50" s="1" customFormat="1" ht="14.25">
      <c r="N50" s="52"/>
    </row>
    <row r="51" s="1" customFormat="1" ht="14.25">
      <c r="N51" s="52"/>
    </row>
    <row r="52" s="1" customFormat="1" ht="14.25">
      <c r="N52" s="52"/>
    </row>
    <row r="53" s="1" customFormat="1" ht="14.25">
      <c r="N53" s="52"/>
    </row>
    <row r="54" s="1" customFormat="1" ht="14.25">
      <c r="N54" s="52"/>
    </row>
    <row r="55" s="1" customFormat="1" ht="14.25">
      <c r="N55" s="52"/>
    </row>
    <row r="56" s="1" customFormat="1" ht="14.25">
      <c r="N56" s="52"/>
    </row>
    <row r="57" s="1" customFormat="1" ht="14.25">
      <c r="N57" s="52"/>
    </row>
    <row r="58" s="1" customFormat="1" ht="14.25">
      <c r="N58" s="52"/>
    </row>
    <row r="59" s="1" customFormat="1" ht="14.25">
      <c r="N59" s="52"/>
    </row>
    <row r="60" s="1" customFormat="1" ht="14.25">
      <c r="N60" s="52"/>
    </row>
    <row r="61" s="1" customFormat="1" ht="14.25">
      <c r="N61" s="52"/>
    </row>
    <row r="62" s="1" customFormat="1" ht="14.25">
      <c r="N62" s="52"/>
    </row>
    <row r="63" s="1" customFormat="1" ht="20.25" customHeight="1">
      <c r="N63" s="52"/>
    </row>
    <row r="64" s="1" customFormat="1" ht="14.25">
      <c r="N64" s="52"/>
    </row>
    <row r="65" s="1" customFormat="1" ht="20.25" customHeight="1">
      <c r="N65" s="52"/>
    </row>
    <row r="66" s="1" customFormat="1" ht="14.25">
      <c r="N66" s="52"/>
    </row>
    <row r="67" s="1" customFormat="1" ht="14.25">
      <c r="N67" s="52"/>
    </row>
    <row r="68" s="1" customFormat="1" ht="14.25">
      <c r="N68" s="52"/>
    </row>
    <row r="69" s="1" customFormat="1" ht="14.25">
      <c r="N69" s="52"/>
    </row>
    <row r="70" s="1" customFormat="1" ht="14.25">
      <c r="N70" s="52"/>
    </row>
    <row r="71" s="1" customFormat="1" ht="14.25">
      <c r="N71" s="52"/>
    </row>
    <row r="72" s="1" customFormat="1" ht="14.25">
      <c r="N72" s="52"/>
    </row>
    <row r="73" s="1" customFormat="1" ht="14.25">
      <c r="N73" s="52"/>
    </row>
    <row r="74" s="1" customFormat="1" ht="14.25">
      <c r="N74" s="52"/>
    </row>
    <row r="75" s="1" customFormat="1" ht="14.25">
      <c r="N75" s="52"/>
    </row>
    <row r="76" s="1" customFormat="1" ht="14.25">
      <c r="N76" s="52"/>
    </row>
    <row r="77" s="1" customFormat="1" ht="14.25">
      <c r="N77" s="52"/>
    </row>
    <row r="78" s="1" customFormat="1" ht="14.25">
      <c r="N78" s="52"/>
    </row>
    <row r="79" s="1" customFormat="1" ht="14.25">
      <c r="N79" s="52"/>
    </row>
    <row r="80" s="1" customFormat="1" ht="14.25">
      <c r="N80" s="52"/>
    </row>
    <row r="81" s="1" customFormat="1" ht="14.25">
      <c r="N81" s="52"/>
    </row>
    <row r="82" s="1" customFormat="1" ht="14.25">
      <c r="N82" s="52"/>
    </row>
    <row r="83" s="1" customFormat="1" ht="14.25">
      <c r="N83" s="52"/>
    </row>
    <row r="84" s="1" customFormat="1" ht="14.25">
      <c r="N84" s="52"/>
    </row>
    <row r="85" s="1" customFormat="1" ht="14.25">
      <c r="N85" s="52"/>
    </row>
    <row r="86" s="1" customFormat="1" ht="14.25">
      <c r="N86" s="52"/>
    </row>
    <row r="87" s="1" customFormat="1" ht="14.25">
      <c r="N87" s="52"/>
    </row>
    <row r="88" s="1" customFormat="1" ht="14.25">
      <c r="N88" s="52"/>
    </row>
    <row r="89" s="1" customFormat="1" ht="14.25">
      <c r="N89" s="52"/>
    </row>
    <row r="90" s="1" customFormat="1" ht="14.25">
      <c r="N90" s="52"/>
    </row>
    <row r="91" s="1" customFormat="1" ht="14.25">
      <c r="N91" s="52"/>
    </row>
    <row r="92" s="1" customFormat="1" ht="14.25">
      <c r="N92" s="52"/>
    </row>
    <row r="93" s="1" customFormat="1" ht="14.25">
      <c r="N93" s="52"/>
    </row>
    <row r="94" s="1" customFormat="1" ht="14.25">
      <c r="N94" s="52"/>
    </row>
    <row r="95" s="1" customFormat="1" ht="14.25">
      <c r="N95" s="52"/>
    </row>
    <row r="96" s="1" customFormat="1" ht="14.25">
      <c r="N96" s="52"/>
    </row>
    <row r="97" s="1" customFormat="1" ht="14.25">
      <c r="N97" s="52"/>
    </row>
    <row r="98" s="1" customFormat="1" ht="14.25">
      <c r="N98" s="52"/>
    </row>
    <row r="99" s="1" customFormat="1" ht="14.25">
      <c r="N99" s="52"/>
    </row>
    <row r="100" s="1" customFormat="1" ht="14.25">
      <c r="N100" s="52"/>
    </row>
    <row r="101" s="1" customFormat="1" ht="14.25">
      <c r="N101" s="52"/>
    </row>
    <row r="102" s="1" customFormat="1" ht="14.25">
      <c r="N102" s="52"/>
    </row>
    <row r="103" s="1" customFormat="1" ht="14.25">
      <c r="N103" s="52"/>
    </row>
    <row r="104" s="1" customFormat="1" ht="23.25" customHeight="1">
      <c r="N104" s="52"/>
    </row>
    <row r="105" s="1" customFormat="1" ht="14.25">
      <c r="N105" s="52"/>
    </row>
    <row r="106" s="1" customFormat="1" ht="14.25">
      <c r="N106" s="52"/>
    </row>
    <row r="107" s="1" customFormat="1" ht="14.25">
      <c r="N107" s="52"/>
    </row>
    <row r="108" s="1" customFormat="1" ht="14.25">
      <c r="N108" s="52"/>
    </row>
    <row r="109" s="1" customFormat="1" ht="14.25">
      <c r="N109" s="52"/>
    </row>
    <row r="110" s="1" customFormat="1" ht="14.25">
      <c r="N110" s="52"/>
    </row>
    <row r="111" s="1" customFormat="1" ht="14.25">
      <c r="N111" s="52"/>
    </row>
    <row r="112" s="1" customFormat="1" ht="14.25">
      <c r="N112" s="52"/>
    </row>
    <row r="113" s="1" customFormat="1" ht="14.25">
      <c r="N113" s="52"/>
    </row>
    <row r="114" s="1" customFormat="1" ht="14.25">
      <c r="N114" s="52"/>
    </row>
    <row r="115" s="1" customFormat="1" ht="14.25">
      <c r="N115" s="52"/>
    </row>
    <row r="116" s="1" customFormat="1" ht="14.25">
      <c r="N116" s="52"/>
    </row>
    <row r="117" s="1" customFormat="1" ht="14.25">
      <c r="N117" s="52"/>
    </row>
    <row r="118" s="1" customFormat="1" ht="14.25">
      <c r="N118" s="52"/>
    </row>
    <row r="119" s="1" customFormat="1" ht="14.25">
      <c r="N119" s="52"/>
    </row>
    <row r="120" s="1" customFormat="1" ht="14.25">
      <c r="N120" s="52"/>
    </row>
    <row r="121" s="1" customFormat="1" ht="14.25">
      <c r="N121" s="52"/>
    </row>
    <row r="122" s="1" customFormat="1" ht="14.25">
      <c r="N122" s="52"/>
    </row>
    <row r="123" s="1" customFormat="1" ht="14.25">
      <c r="N123" s="52"/>
    </row>
    <row r="124" s="1" customFormat="1" ht="14.25">
      <c r="N124" s="52"/>
    </row>
    <row r="125" s="1" customFormat="1" ht="14.25">
      <c r="N125" s="52"/>
    </row>
    <row r="126" s="1" customFormat="1" ht="14.25">
      <c r="N126" s="52"/>
    </row>
    <row r="127" s="1" customFormat="1" ht="14.25">
      <c r="N127" s="52"/>
    </row>
    <row r="128" s="1" customFormat="1" ht="14.25">
      <c r="N128" s="52"/>
    </row>
    <row r="129" s="1" customFormat="1" ht="14.25">
      <c r="N129" s="52"/>
    </row>
    <row r="130" s="1" customFormat="1" ht="14.25">
      <c r="N130" s="52"/>
    </row>
    <row r="131" s="1" customFormat="1" ht="14.25">
      <c r="N131" s="52"/>
    </row>
    <row r="132" s="1" customFormat="1" ht="14.25">
      <c r="N132" s="52"/>
    </row>
    <row r="133" s="1" customFormat="1" ht="14.25">
      <c r="N133" s="52"/>
    </row>
    <row r="134" s="1" customFormat="1" ht="14.25">
      <c r="N134" s="52"/>
    </row>
    <row r="135" s="1" customFormat="1" ht="14.25">
      <c r="N135" s="52"/>
    </row>
    <row r="136" s="1" customFormat="1" ht="14.25">
      <c r="N136" s="52"/>
    </row>
    <row r="137" s="1" customFormat="1" ht="14.25">
      <c r="N137" s="52"/>
    </row>
    <row r="138" s="1" customFormat="1" ht="14.25">
      <c r="N138" s="52"/>
    </row>
    <row r="139" s="1" customFormat="1" ht="14.25">
      <c r="N139" s="52"/>
    </row>
    <row r="140" s="1" customFormat="1" ht="14.25">
      <c r="N140" s="52"/>
    </row>
    <row r="141" s="1" customFormat="1" ht="14.25">
      <c r="N141" s="52"/>
    </row>
    <row r="142" s="1" customFormat="1" ht="14.25">
      <c r="N142" s="52"/>
    </row>
    <row r="143" s="1" customFormat="1" ht="14.25">
      <c r="N143" s="52"/>
    </row>
    <row r="144" s="1" customFormat="1" ht="14.25">
      <c r="N144" s="52"/>
    </row>
    <row r="145" s="1" customFormat="1" ht="14.25">
      <c r="N145" s="52"/>
    </row>
    <row r="146" s="1" customFormat="1" ht="14.25">
      <c r="N146" s="52"/>
    </row>
    <row r="147" s="1" customFormat="1" ht="14.25">
      <c r="N147" s="52"/>
    </row>
    <row r="148" s="1" customFormat="1" ht="14.25">
      <c r="N148" s="52"/>
    </row>
    <row r="149" s="1" customFormat="1" ht="14.25">
      <c r="N149" s="52"/>
    </row>
    <row r="150" s="1" customFormat="1" ht="14.25">
      <c r="N150" s="52"/>
    </row>
    <row r="151" s="1" customFormat="1" ht="14.25">
      <c r="N151" s="52"/>
    </row>
    <row r="152" s="1" customFormat="1" ht="14.25">
      <c r="N152" s="52"/>
    </row>
    <row r="153" s="1" customFormat="1" ht="14.25">
      <c r="N153" s="52"/>
    </row>
    <row r="154" s="1" customFormat="1" ht="14.25">
      <c r="N154" s="52"/>
    </row>
    <row r="155" s="1" customFormat="1" ht="14.25">
      <c r="N155" s="52"/>
    </row>
    <row r="156" s="1" customFormat="1" ht="14.25">
      <c r="N156" s="52"/>
    </row>
    <row r="157" s="1" customFormat="1" ht="14.25">
      <c r="N157" s="52"/>
    </row>
    <row r="158" s="1" customFormat="1" ht="14.25">
      <c r="N158" s="52"/>
    </row>
    <row r="159" s="1" customFormat="1" ht="14.25">
      <c r="N159" s="52"/>
    </row>
    <row r="160" s="1" customFormat="1" ht="14.25">
      <c r="N160" s="52"/>
    </row>
    <row r="161" s="1" customFormat="1" ht="14.25">
      <c r="N161" s="52"/>
    </row>
    <row r="162" s="1" customFormat="1" ht="14.25">
      <c r="N162" s="52"/>
    </row>
    <row r="163" s="1" customFormat="1" ht="14.25">
      <c r="N163" s="52"/>
    </row>
    <row r="164" s="1" customFormat="1" ht="14.25">
      <c r="N164" s="52"/>
    </row>
    <row r="165" s="1" customFormat="1" ht="14.25">
      <c r="N165" s="52"/>
    </row>
    <row r="166" s="1" customFormat="1" ht="14.25">
      <c r="N166" s="52"/>
    </row>
    <row r="167" s="1" customFormat="1" ht="14.25">
      <c r="N167" s="52"/>
    </row>
    <row r="168" s="1" customFormat="1" ht="14.25">
      <c r="N168" s="52"/>
    </row>
    <row r="169" s="1" customFormat="1" ht="14.25">
      <c r="N169" s="52"/>
    </row>
    <row r="170" s="1" customFormat="1" ht="14.25">
      <c r="N170" s="52"/>
    </row>
    <row r="171" s="1" customFormat="1" ht="14.25">
      <c r="N171" s="52"/>
    </row>
    <row r="172" s="1" customFormat="1" ht="14.25">
      <c r="N172" s="52"/>
    </row>
    <row r="173" s="1" customFormat="1" ht="14.25">
      <c r="N173" s="52"/>
    </row>
    <row r="174" s="1" customFormat="1" ht="14.25">
      <c r="N174" s="52"/>
    </row>
    <row r="175" s="1" customFormat="1" ht="14.25">
      <c r="N175" s="52"/>
    </row>
    <row r="176" s="1" customFormat="1" ht="14.25">
      <c r="N176" s="52"/>
    </row>
    <row r="177" s="1" customFormat="1" ht="14.25">
      <c r="N177" s="52"/>
    </row>
    <row r="178" s="1" customFormat="1" ht="14.25">
      <c r="N178" s="52"/>
    </row>
    <row r="179" s="1" customFormat="1" ht="14.25">
      <c r="N179" s="52"/>
    </row>
    <row r="180" s="1" customFormat="1" ht="14.25">
      <c r="N180" s="52"/>
    </row>
    <row r="181" s="1" customFormat="1" ht="14.25">
      <c r="N181" s="52"/>
    </row>
    <row r="182" s="1" customFormat="1" ht="14.25">
      <c r="N182" s="52"/>
    </row>
    <row r="183" s="1" customFormat="1" ht="14.25">
      <c r="N183" s="52"/>
    </row>
    <row r="184" s="1" customFormat="1" ht="14.25">
      <c r="N184" s="52"/>
    </row>
    <row r="185" s="1" customFormat="1" ht="14.25">
      <c r="N185" s="52"/>
    </row>
    <row r="186" s="1" customFormat="1" ht="14.25">
      <c r="N186" s="52"/>
    </row>
    <row r="187" s="1" customFormat="1" ht="14.25">
      <c r="N187" s="52"/>
    </row>
    <row r="188" s="1" customFormat="1" ht="14.25">
      <c r="N188" s="52"/>
    </row>
    <row r="189" s="1" customFormat="1" ht="14.25">
      <c r="N189" s="52"/>
    </row>
    <row r="190" s="1" customFormat="1" ht="14.25">
      <c r="N190" s="52"/>
    </row>
    <row r="191" s="1" customFormat="1" ht="14.25">
      <c r="N191" s="52"/>
    </row>
    <row r="192" s="1" customFormat="1" ht="14.25">
      <c r="N192" s="52"/>
    </row>
    <row r="193" s="1" customFormat="1" ht="14.25">
      <c r="N193" s="52"/>
    </row>
    <row r="194" s="1" customFormat="1" ht="14.25">
      <c r="N194" s="52"/>
    </row>
    <row r="195" s="1" customFormat="1" ht="14.25">
      <c r="N195" s="52"/>
    </row>
    <row r="196" s="1" customFormat="1" ht="14.25">
      <c r="N196" s="52"/>
    </row>
    <row r="197" s="1" customFormat="1" ht="14.25">
      <c r="N197" s="52"/>
    </row>
    <row r="198" s="1" customFormat="1" ht="14.25">
      <c r="N198" s="52"/>
    </row>
    <row r="199" s="1" customFormat="1" ht="14.25">
      <c r="N199" s="52"/>
    </row>
    <row r="200" s="1" customFormat="1" ht="14.25">
      <c r="N200" s="52"/>
    </row>
    <row r="201" s="1" customFormat="1" ht="14.25">
      <c r="N201" s="52"/>
    </row>
    <row r="202" s="1" customFormat="1" ht="14.25">
      <c r="N202" s="52"/>
    </row>
    <row r="203" s="1" customFormat="1" ht="14.25">
      <c r="N203" s="52"/>
    </row>
    <row r="204" s="1" customFormat="1" ht="14.25">
      <c r="N204" s="52"/>
    </row>
    <row r="205" s="1" customFormat="1" ht="14.25">
      <c r="N205" s="52"/>
    </row>
    <row r="206" s="1" customFormat="1" ht="14.25">
      <c r="N206" s="52"/>
    </row>
    <row r="207" s="1" customFormat="1" ht="14.25">
      <c r="N207" s="52"/>
    </row>
    <row r="208" s="1" customFormat="1" ht="14.25">
      <c r="N208" s="52"/>
    </row>
    <row r="209" s="1" customFormat="1" ht="14.25">
      <c r="N209" s="52"/>
    </row>
    <row r="210" s="1" customFormat="1" ht="14.25">
      <c r="N210" s="52"/>
    </row>
    <row r="211" s="1" customFormat="1" ht="14.25">
      <c r="N211" s="52"/>
    </row>
    <row r="212" s="1" customFormat="1" ht="14.25">
      <c r="N212" s="52"/>
    </row>
    <row r="213" s="1" customFormat="1" ht="14.25">
      <c r="N213" s="52"/>
    </row>
    <row r="214" s="1" customFormat="1" ht="14.25">
      <c r="N214" s="52"/>
    </row>
    <row r="215" s="1" customFormat="1" ht="14.25">
      <c r="N215" s="52"/>
    </row>
    <row r="216" s="1" customFormat="1" ht="14.25">
      <c r="N216" s="52"/>
    </row>
    <row r="217" s="1" customFormat="1" ht="14.25">
      <c r="N217" s="52"/>
    </row>
    <row r="218" s="1" customFormat="1" ht="14.25">
      <c r="N218" s="52"/>
    </row>
    <row r="219" s="1" customFormat="1" ht="14.25">
      <c r="N219" s="52"/>
    </row>
    <row r="220" s="1" customFormat="1" ht="14.25">
      <c r="N220" s="52"/>
    </row>
    <row r="221" s="1" customFormat="1" ht="14.25">
      <c r="N221" s="52"/>
    </row>
    <row r="222" s="1" customFormat="1" ht="14.25">
      <c r="N222" s="52"/>
    </row>
    <row r="223" s="1" customFormat="1" ht="14.25">
      <c r="N223" s="52"/>
    </row>
    <row r="224" s="1" customFormat="1" ht="14.25">
      <c r="N224" s="52"/>
    </row>
    <row r="225" s="1" customFormat="1" ht="14.25">
      <c r="N225" s="52"/>
    </row>
    <row r="226" s="1" customFormat="1" ht="14.25">
      <c r="N226" s="52"/>
    </row>
    <row r="227" s="1" customFormat="1" ht="14.25">
      <c r="N227" s="52"/>
    </row>
    <row r="228" s="1" customFormat="1" ht="14.25">
      <c r="N228" s="52"/>
    </row>
    <row r="229" s="1" customFormat="1" ht="14.25">
      <c r="N229" s="52"/>
    </row>
    <row r="230" s="1" customFormat="1" ht="14.25">
      <c r="N230" s="52"/>
    </row>
    <row r="231" s="1" customFormat="1" ht="14.25">
      <c r="N231" s="52"/>
    </row>
    <row r="232" s="1" customFormat="1" ht="14.25">
      <c r="N232" s="52"/>
    </row>
    <row r="233" s="1" customFormat="1" ht="14.25">
      <c r="N233" s="52"/>
    </row>
    <row r="234" s="1" customFormat="1" ht="14.25">
      <c r="N234" s="52"/>
    </row>
    <row r="235" s="1" customFormat="1" ht="14.25">
      <c r="N235" s="52"/>
    </row>
    <row r="236" s="1" customFormat="1" ht="14.25">
      <c r="N236" s="52"/>
    </row>
    <row r="237" s="1" customFormat="1" ht="14.25">
      <c r="N237" s="52"/>
    </row>
    <row r="238" s="1" customFormat="1" ht="14.25">
      <c r="N238" s="52"/>
    </row>
    <row r="239" s="1" customFormat="1" ht="14.25">
      <c r="N239" s="52"/>
    </row>
    <row r="240" s="1" customFormat="1" ht="14.25">
      <c r="N240" s="52"/>
    </row>
    <row r="241" s="1" customFormat="1" ht="14.25">
      <c r="N241" s="52"/>
    </row>
    <row r="242" s="1" customFormat="1" ht="14.25">
      <c r="N242" s="52"/>
    </row>
    <row r="243" s="1" customFormat="1" ht="14.25">
      <c r="N243" s="52"/>
    </row>
    <row r="244" s="1" customFormat="1" ht="14.25">
      <c r="N244" s="52"/>
    </row>
    <row r="245" s="1" customFormat="1" ht="14.25">
      <c r="N245" s="52"/>
    </row>
    <row r="246" s="1" customFormat="1" ht="14.25">
      <c r="N246" s="52"/>
    </row>
    <row r="247" s="1" customFormat="1" ht="14.25">
      <c r="N247" s="52"/>
    </row>
    <row r="248" s="1" customFormat="1" ht="14.25">
      <c r="N248" s="52"/>
    </row>
    <row r="249" s="1" customFormat="1" ht="14.25">
      <c r="N249" s="52"/>
    </row>
    <row r="250" s="1" customFormat="1" ht="14.25">
      <c r="N250" s="52"/>
    </row>
    <row r="251" s="1" customFormat="1" ht="14.25">
      <c r="N251" s="52"/>
    </row>
    <row r="252" s="1" customFormat="1" ht="14.25">
      <c r="N252" s="52"/>
    </row>
    <row r="253" s="1" customFormat="1" ht="14.25">
      <c r="N253" s="52"/>
    </row>
    <row r="254" s="1" customFormat="1" ht="14.25">
      <c r="N254" s="52"/>
    </row>
    <row r="255" s="1" customFormat="1" ht="14.25">
      <c r="N255" s="52"/>
    </row>
    <row r="256" s="1" customFormat="1" ht="14.25">
      <c r="N256" s="52"/>
    </row>
    <row r="257" s="1" customFormat="1" ht="14.25">
      <c r="N257" s="52"/>
    </row>
    <row r="258" s="1" customFormat="1" ht="14.25">
      <c r="N258" s="52"/>
    </row>
    <row r="259" s="1" customFormat="1" ht="14.25">
      <c r="N259" s="52"/>
    </row>
    <row r="260" s="1" customFormat="1" ht="14.25">
      <c r="N260" s="52"/>
    </row>
    <row r="261" s="1" customFormat="1" ht="14.25">
      <c r="N261" s="52"/>
    </row>
    <row r="262" s="1" customFormat="1" ht="14.25">
      <c r="N262" s="52"/>
    </row>
    <row r="263" s="1" customFormat="1" ht="14.25">
      <c r="N263" s="52"/>
    </row>
    <row r="264" s="1" customFormat="1" ht="14.25">
      <c r="N264" s="52"/>
    </row>
    <row r="265" s="1" customFormat="1" ht="14.25">
      <c r="N265" s="52"/>
    </row>
    <row r="266" s="1" customFormat="1" ht="14.25">
      <c r="N266" s="52"/>
    </row>
    <row r="267" s="1" customFormat="1" ht="14.25">
      <c r="N267" s="52"/>
    </row>
    <row r="268" s="1" customFormat="1" ht="14.25">
      <c r="N268" s="52"/>
    </row>
    <row r="269" s="1" customFormat="1" ht="14.25">
      <c r="N269" s="52"/>
    </row>
    <row r="270" s="1" customFormat="1" ht="14.25">
      <c r="N270" s="52"/>
    </row>
    <row r="271" s="1" customFormat="1" ht="14.25">
      <c r="N271" s="52"/>
    </row>
    <row r="272" s="1" customFormat="1" ht="14.25">
      <c r="N272" s="52"/>
    </row>
    <row r="273" s="1" customFormat="1" ht="14.25">
      <c r="N273" s="52"/>
    </row>
    <row r="274" s="1" customFormat="1" ht="14.25">
      <c r="N274" s="52"/>
    </row>
    <row r="275" s="1" customFormat="1" ht="14.25">
      <c r="N275" s="52"/>
    </row>
    <row r="276" s="1" customFormat="1" ht="14.25">
      <c r="N276" s="52"/>
    </row>
    <row r="277" s="1" customFormat="1" ht="14.25">
      <c r="N277" s="52"/>
    </row>
    <row r="278" s="1" customFormat="1" ht="14.25">
      <c r="N278" s="52"/>
    </row>
    <row r="279" s="1" customFormat="1" ht="14.25">
      <c r="N279" s="52"/>
    </row>
    <row r="280" s="1" customFormat="1" ht="14.25">
      <c r="N280" s="52"/>
    </row>
    <row r="281" s="1" customFormat="1" ht="14.25">
      <c r="N281" s="52"/>
    </row>
    <row r="282" s="1" customFormat="1" ht="14.25">
      <c r="N282" s="52"/>
    </row>
    <row r="283" s="1" customFormat="1" ht="14.25">
      <c r="N283" s="52"/>
    </row>
    <row r="284" s="1" customFormat="1" ht="14.25">
      <c r="N284" s="52"/>
    </row>
    <row r="285" s="1" customFormat="1" ht="14.25">
      <c r="N285" s="52"/>
    </row>
    <row r="286" s="1" customFormat="1" ht="14.25">
      <c r="N286" s="52"/>
    </row>
    <row r="287" s="1" customFormat="1" ht="14.25">
      <c r="N287" s="52"/>
    </row>
    <row r="288" s="1" customFormat="1" ht="14.25">
      <c r="N288" s="52"/>
    </row>
    <row r="289" s="1" customFormat="1" ht="14.25">
      <c r="N289" s="52"/>
    </row>
    <row r="290" s="1" customFormat="1" ht="14.25">
      <c r="N290" s="52"/>
    </row>
    <row r="291" s="1" customFormat="1" ht="14.25">
      <c r="N291" s="52"/>
    </row>
    <row r="292" s="1" customFormat="1" ht="14.25">
      <c r="N292" s="52"/>
    </row>
    <row r="293" s="1" customFormat="1" ht="14.25">
      <c r="N293" s="52"/>
    </row>
    <row r="294" s="1" customFormat="1" ht="14.25">
      <c r="N294" s="52"/>
    </row>
    <row r="295" s="1" customFormat="1" ht="14.25">
      <c r="N295" s="52"/>
    </row>
    <row r="296" s="1" customFormat="1" ht="14.25">
      <c r="N296" s="52"/>
    </row>
    <row r="297" s="1" customFormat="1" ht="14.25">
      <c r="N297" s="52"/>
    </row>
    <row r="298" s="1" customFormat="1" ht="14.25">
      <c r="N298" s="52"/>
    </row>
    <row r="299" s="1" customFormat="1" ht="14.25">
      <c r="N299" s="52"/>
    </row>
    <row r="300" s="1" customFormat="1" ht="14.25">
      <c r="N300" s="52"/>
    </row>
    <row r="301" s="1" customFormat="1" ht="14.25">
      <c r="N301" s="52"/>
    </row>
    <row r="302" s="1" customFormat="1" ht="14.25">
      <c r="N302" s="52"/>
    </row>
    <row r="303" s="1" customFormat="1" ht="14.25">
      <c r="N303" s="52"/>
    </row>
    <row r="304" s="1" customFormat="1" ht="14.25">
      <c r="N304" s="52"/>
    </row>
    <row r="305" s="1" customFormat="1" ht="14.25">
      <c r="N305" s="52"/>
    </row>
    <row r="306" s="1" customFormat="1" ht="14.25">
      <c r="N306" s="52"/>
    </row>
    <row r="307" s="1" customFormat="1" ht="14.25">
      <c r="N307" s="52"/>
    </row>
    <row r="308" s="1" customFormat="1" ht="14.25">
      <c r="N308" s="52"/>
    </row>
    <row r="309" s="1" customFormat="1" ht="14.25">
      <c r="N309" s="52"/>
    </row>
    <row r="310" s="1" customFormat="1" ht="14.25">
      <c r="N310" s="52"/>
    </row>
    <row r="311" s="1" customFormat="1" ht="14.25">
      <c r="N311" s="52"/>
    </row>
    <row r="312" s="1" customFormat="1" ht="14.25">
      <c r="N312" s="52"/>
    </row>
    <row r="313" s="1" customFormat="1" ht="14.25">
      <c r="N313" s="52"/>
    </row>
    <row r="314" s="1" customFormat="1" ht="14.25">
      <c r="N314" s="52"/>
    </row>
    <row r="315" s="1" customFormat="1" ht="14.25">
      <c r="N315" s="52"/>
    </row>
    <row r="316" s="1" customFormat="1" ht="14.25">
      <c r="N316" s="52"/>
    </row>
    <row r="317" s="1" customFormat="1" ht="14.25">
      <c r="N317" s="52"/>
    </row>
    <row r="318" s="1" customFormat="1" ht="14.25">
      <c r="N318" s="52"/>
    </row>
    <row r="319" s="1" customFormat="1" ht="14.25">
      <c r="N319" s="52"/>
    </row>
    <row r="320" s="1" customFormat="1" ht="14.25">
      <c r="N320" s="52"/>
    </row>
    <row r="321" s="1" customFormat="1" ht="14.25">
      <c r="N321" s="52"/>
    </row>
    <row r="322" s="1" customFormat="1" ht="14.25">
      <c r="N322" s="52"/>
    </row>
    <row r="323" s="1" customFormat="1" ht="14.25">
      <c r="N323" s="52"/>
    </row>
    <row r="324" s="1" customFormat="1" ht="14.25">
      <c r="N324" s="52"/>
    </row>
    <row r="325" s="1" customFormat="1" ht="14.25">
      <c r="N325" s="52"/>
    </row>
    <row r="326" s="1" customFormat="1" ht="14.25">
      <c r="N326" s="52"/>
    </row>
    <row r="327" s="1" customFormat="1" ht="14.25">
      <c r="N327" s="52"/>
    </row>
    <row r="328" s="1" customFormat="1" ht="14.25">
      <c r="N328" s="52"/>
    </row>
    <row r="329" s="1" customFormat="1" ht="14.25">
      <c r="N329" s="52"/>
    </row>
    <row r="330" s="1" customFormat="1" ht="14.25">
      <c r="N330" s="52"/>
    </row>
    <row r="331" s="1" customFormat="1" ht="14.25">
      <c r="N331" s="52"/>
    </row>
    <row r="332" s="1" customFormat="1" ht="14.25">
      <c r="N332" s="52"/>
    </row>
    <row r="333" s="1" customFormat="1" ht="14.25">
      <c r="N333" s="52"/>
    </row>
    <row r="334" s="1" customFormat="1" ht="14.25">
      <c r="N334" s="52"/>
    </row>
    <row r="335" s="1" customFormat="1" ht="14.25">
      <c r="N335" s="52"/>
    </row>
    <row r="336" s="1" customFormat="1" ht="14.25">
      <c r="N336" s="52"/>
    </row>
    <row r="337" s="1" customFormat="1" ht="14.25">
      <c r="N337" s="52"/>
    </row>
    <row r="338" s="1" customFormat="1" ht="14.25">
      <c r="N338" s="52"/>
    </row>
    <row r="339" s="1" customFormat="1" ht="14.25">
      <c r="N339" s="52"/>
    </row>
    <row r="340" s="1" customFormat="1" ht="14.25">
      <c r="N340" s="52"/>
    </row>
    <row r="341" s="1" customFormat="1" ht="14.25">
      <c r="N341" s="52"/>
    </row>
    <row r="342" s="1" customFormat="1" ht="14.25">
      <c r="N342" s="52"/>
    </row>
    <row r="343" s="1" customFormat="1" ht="14.25">
      <c r="N343" s="52"/>
    </row>
    <row r="344" s="1" customFormat="1" ht="14.25">
      <c r="N344" s="52"/>
    </row>
    <row r="345" s="1" customFormat="1" ht="14.25">
      <c r="N345" s="52"/>
    </row>
    <row r="346" s="1" customFormat="1" ht="14.25">
      <c r="N346" s="52"/>
    </row>
    <row r="347" s="1" customFormat="1" ht="14.25">
      <c r="N347" s="52"/>
    </row>
    <row r="348" s="1" customFormat="1" ht="14.25">
      <c r="N348" s="52"/>
    </row>
    <row r="349" s="1" customFormat="1" ht="14.25">
      <c r="N349" s="52"/>
    </row>
    <row r="350" s="1" customFormat="1" ht="14.25">
      <c r="N350" s="52"/>
    </row>
    <row r="351" s="1" customFormat="1" ht="14.25">
      <c r="N351" s="52"/>
    </row>
    <row r="352" s="1" customFormat="1" ht="14.25">
      <c r="N352" s="52"/>
    </row>
    <row r="353" s="1" customFormat="1" ht="14.25">
      <c r="N353" s="52"/>
    </row>
    <row r="354" s="1" customFormat="1" ht="14.25">
      <c r="N354" s="52"/>
    </row>
    <row r="355" s="1" customFormat="1" ht="14.25">
      <c r="N355" s="52"/>
    </row>
    <row r="356" s="1" customFormat="1" ht="14.25">
      <c r="N356" s="52"/>
    </row>
    <row r="357" s="1" customFormat="1" ht="14.25">
      <c r="N357" s="52"/>
    </row>
    <row r="358" s="1" customFormat="1" ht="14.25">
      <c r="N358" s="52"/>
    </row>
    <row r="359" s="1" customFormat="1" ht="14.25">
      <c r="N359" s="52"/>
    </row>
    <row r="360" s="1" customFormat="1" ht="14.25">
      <c r="N360" s="52"/>
    </row>
    <row r="361" s="1" customFormat="1" ht="14.25">
      <c r="N361" s="52"/>
    </row>
    <row r="362" s="1" customFormat="1" ht="14.25">
      <c r="N362" s="52"/>
    </row>
    <row r="363" s="1" customFormat="1" ht="14.25">
      <c r="N363" s="52"/>
    </row>
    <row r="364" s="1" customFormat="1" ht="14.25">
      <c r="N364" s="52"/>
    </row>
    <row r="365" s="1" customFormat="1" ht="14.25">
      <c r="N365" s="52"/>
    </row>
    <row r="366" s="1" customFormat="1" ht="14.25">
      <c r="N366" s="52"/>
    </row>
    <row r="367" s="1" customFormat="1" ht="14.25">
      <c r="N367" s="52"/>
    </row>
    <row r="368" s="1" customFormat="1" ht="14.25">
      <c r="N368" s="52"/>
    </row>
    <row r="369" s="1" customFormat="1" ht="14.25">
      <c r="N369" s="52"/>
    </row>
    <row r="370" s="1" customFormat="1" ht="14.25">
      <c r="N370" s="52"/>
    </row>
    <row r="371" s="1" customFormat="1" ht="14.25">
      <c r="N371" s="52"/>
    </row>
    <row r="372" s="1" customFormat="1" ht="14.25">
      <c r="N372" s="52"/>
    </row>
    <row r="373" s="1" customFormat="1" ht="14.25">
      <c r="N373" s="52"/>
    </row>
    <row r="374" s="1" customFormat="1" ht="14.25">
      <c r="N374" s="52"/>
    </row>
    <row r="375" s="1" customFormat="1" ht="14.25">
      <c r="N375" s="52"/>
    </row>
    <row r="376" s="1" customFormat="1" ht="14.25">
      <c r="N376" s="52"/>
    </row>
    <row r="377" s="1" customFormat="1" ht="14.25">
      <c r="N377" s="52"/>
    </row>
    <row r="378" s="1" customFormat="1" ht="14.25">
      <c r="N378" s="52"/>
    </row>
    <row r="379" s="1" customFormat="1" ht="14.25">
      <c r="N379" s="52"/>
    </row>
    <row r="380" s="1" customFormat="1" ht="14.25">
      <c r="N380" s="52"/>
    </row>
    <row r="381" s="1" customFormat="1" ht="14.25">
      <c r="N381" s="52"/>
    </row>
    <row r="382" s="1" customFormat="1" ht="14.25">
      <c r="N382" s="52"/>
    </row>
    <row r="383" s="1" customFormat="1" ht="14.25">
      <c r="N383" s="52"/>
    </row>
    <row r="384" s="1" customFormat="1" ht="14.25">
      <c r="N384" s="52"/>
    </row>
    <row r="385" s="1" customFormat="1" ht="14.25">
      <c r="N385" s="52"/>
    </row>
    <row r="386" s="1" customFormat="1" ht="14.25">
      <c r="N386" s="52"/>
    </row>
    <row r="387" s="1" customFormat="1" ht="14.25">
      <c r="N387" s="52"/>
    </row>
    <row r="388" s="1" customFormat="1" ht="14.25">
      <c r="N388" s="52"/>
    </row>
  </sheetData>
  <sheetProtection/>
  <mergeCells count="10">
    <mergeCell ref="A1:L1"/>
    <mergeCell ref="A3:L3"/>
    <mergeCell ref="A18:L18"/>
    <mergeCell ref="A19:L19"/>
    <mergeCell ref="A20:L20"/>
    <mergeCell ref="A21:L21"/>
    <mergeCell ref="A22:L22"/>
    <mergeCell ref="A23:L23"/>
    <mergeCell ref="A24:L24"/>
    <mergeCell ref="A25:L25"/>
  </mergeCells>
  <printOptions horizontalCentered="1"/>
  <pageMargins left="0.39" right="0.39" top="0.59" bottom="0.59" header="0.51" footer="0.51"/>
  <pageSetup horizontalDpi="300" verticalDpi="3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5"/>
  <sheetViews>
    <sheetView tabSelected="1" view="pageBreakPreview" zoomScale="85" zoomScaleNormal="75" zoomScaleSheetLayoutView="85" workbookViewId="0" topLeftCell="A1">
      <selection activeCell="A11" sqref="A11"/>
    </sheetView>
  </sheetViews>
  <sheetFormatPr defaultColWidth="9.00390625" defaultRowHeight="14.25"/>
  <cols>
    <col min="1" max="1" width="3.75390625" style="0" customWidth="1"/>
    <col min="2" max="2" width="33.875" style="0" customWidth="1"/>
    <col min="3" max="3" width="15.125" style="0" customWidth="1"/>
    <col min="4" max="4" width="17.25390625" style="0" customWidth="1"/>
    <col min="5" max="5" width="7.25390625" style="0" customWidth="1"/>
    <col min="6" max="6" width="5.125" style="0" customWidth="1"/>
    <col min="7" max="7" width="11.625" style="0" customWidth="1"/>
    <col min="8" max="8" width="10.125" style="0" customWidth="1"/>
    <col min="9" max="9" width="14.125" style="0" customWidth="1"/>
    <col min="10" max="10" width="11.50390625" style="0" customWidth="1"/>
    <col min="11" max="11" width="7.75390625" style="0" customWidth="1"/>
    <col min="12" max="12" width="11.875" style="0" customWidth="1"/>
    <col min="13" max="13" width="6.875" style="0" bestFit="1" customWidth="1"/>
    <col min="14" max="14" width="20.75390625" style="0" customWidth="1"/>
  </cols>
  <sheetData>
    <row r="1" spans="1:14" ht="25.5" customHeight="1">
      <c r="A1" s="2" t="s">
        <v>77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2" ht="19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4" ht="24.75" customHeight="1">
      <c r="A3" s="4" t="s">
        <v>78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s="1" customFormat="1" ht="14.25">
      <c r="A4" s="29" t="s">
        <v>2</v>
      </c>
      <c r="B4" s="30" t="s">
        <v>3</v>
      </c>
      <c r="C4" s="30" t="s">
        <v>79</v>
      </c>
      <c r="D4" s="30" t="s">
        <v>80</v>
      </c>
      <c r="E4" s="29" t="s">
        <v>81</v>
      </c>
      <c r="F4" s="29" t="s">
        <v>82</v>
      </c>
      <c r="G4" s="5" t="s">
        <v>83</v>
      </c>
      <c r="H4" s="5"/>
      <c r="I4" s="5"/>
      <c r="J4" s="29" t="s">
        <v>84</v>
      </c>
      <c r="K4" s="29" t="s">
        <v>85</v>
      </c>
      <c r="L4" s="29" t="s">
        <v>86</v>
      </c>
      <c r="M4" s="29" t="s">
        <v>87</v>
      </c>
      <c r="N4" s="29" t="s">
        <v>13</v>
      </c>
    </row>
    <row r="5" spans="1:14" s="1" customFormat="1" ht="14.25">
      <c r="A5" s="31"/>
      <c r="B5" s="32"/>
      <c r="C5" s="32"/>
      <c r="D5" s="32"/>
      <c r="E5" s="31"/>
      <c r="F5" s="31"/>
      <c r="G5" s="5"/>
      <c r="H5" s="5"/>
      <c r="I5" s="5"/>
      <c r="J5" s="31"/>
      <c r="K5" s="31"/>
      <c r="L5" s="31"/>
      <c r="M5" s="31"/>
      <c r="N5" s="31"/>
    </row>
    <row r="6" spans="1:14" s="1" customFormat="1" ht="28.5">
      <c r="A6" s="33"/>
      <c r="B6" s="34"/>
      <c r="C6" s="34"/>
      <c r="D6" s="34"/>
      <c r="E6" s="33"/>
      <c r="F6" s="33"/>
      <c r="G6" s="5" t="s">
        <v>88</v>
      </c>
      <c r="H6" s="7" t="s">
        <v>89</v>
      </c>
      <c r="I6" s="7" t="s">
        <v>90</v>
      </c>
      <c r="J6" s="33"/>
      <c r="K6" s="33"/>
      <c r="L6" s="33"/>
      <c r="M6" s="33"/>
      <c r="N6" s="33"/>
    </row>
    <row r="7" spans="1:14" s="1" customFormat="1" ht="18" customHeight="1">
      <c r="A7" s="5"/>
      <c r="B7" s="6" t="s">
        <v>91</v>
      </c>
      <c r="C7" s="6"/>
      <c r="D7" s="6"/>
      <c r="E7" s="6"/>
      <c r="F7" s="6"/>
      <c r="G7" s="35">
        <f aca="true" t="shared" si="0" ref="G7:L7">G8+G10+G12+G18</f>
        <v>2260.6212284300364</v>
      </c>
      <c r="H7" s="7">
        <f t="shared" si="0"/>
        <v>770</v>
      </c>
      <c r="I7" s="35">
        <f t="shared" si="0"/>
        <v>720.6212284300361</v>
      </c>
      <c r="J7" s="35">
        <v>8073.65</v>
      </c>
      <c r="K7" s="7">
        <f t="shared" si="0"/>
        <v>5500</v>
      </c>
      <c r="L7" s="35">
        <v>2573.65</v>
      </c>
      <c r="M7" s="13"/>
      <c r="N7" s="13"/>
    </row>
    <row r="8" spans="1:14" s="1" customFormat="1" ht="18" customHeight="1">
      <c r="A8" s="5"/>
      <c r="B8" s="6" t="s">
        <v>92</v>
      </c>
      <c r="C8" s="6"/>
      <c r="D8" s="6"/>
      <c r="E8" s="6"/>
      <c r="F8" s="6"/>
      <c r="G8" s="6">
        <f aca="true" t="shared" si="1" ref="G8:L8">SUM(G9)</f>
        <v>1540</v>
      </c>
      <c r="H8" s="6">
        <f t="shared" si="1"/>
        <v>770</v>
      </c>
      <c r="I8" s="6">
        <f t="shared" si="1"/>
        <v>0</v>
      </c>
      <c r="J8" s="6">
        <f t="shared" si="1"/>
        <v>5500</v>
      </c>
      <c r="K8" s="6">
        <f t="shared" si="1"/>
        <v>5500</v>
      </c>
      <c r="L8" s="6">
        <f t="shared" si="1"/>
        <v>0</v>
      </c>
      <c r="M8" s="13"/>
      <c r="N8" s="13"/>
    </row>
    <row r="9" spans="1:14" s="1" customFormat="1" ht="18" customHeight="1">
      <c r="A9" s="8">
        <v>1</v>
      </c>
      <c r="B9" s="9" t="s">
        <v>93</v>
      </c>
      <c r="C9" s="15" t="s">
        <v>94</v>
      </c>
      <c r="D9" s="9" t="s">
        <v>95</v>
      </c>
      <c r="E9" s="9">
        <v>12</v>
      </c>
      <c r="F9" s="9">
        <v>4</v>
      </c>
      <c r="G9" s="9">
        <v>1540</v>
      </c>
      <c r="H9" s="9">
        <v>770</v>
      </c>
      <c r="I9" s="9">
        <v>0</v>
      </c>
      <c r="J9" s="9">
        <v>5500</v>
      </c>
      <c r="K9" s="9">
        <v>5500</v>
      </c>
      <c r="L9" s="9">
        <v>0</v>
      </c>
      <c r="M9" s="13" t="s">
        <v>96</v>
      </c>
      <c r="N9" s="13"/>
    </row>
    <row r="10" spans="1:14" s="1" customFormat="1" ht="18" customHeight="1">
      <c r="A10" s="13"/>
      <c r="B10" s="36" t="s">
        <v>97</v>
      </c>
      <c r="C10" s="15"/>
      <c r="D10" s="14"/>
      <c r="E10" s="13"/>
      <c r="F10" s="13"/>
      <c r="G10" s="37">
        <f aca="true" t="shared" si="2" ref="G10:L10">SUM(G11:G11)</f>
        <v>26.332545626023826</v>
      </c>
      <c r="H10" s="10">
        <f t="shared" si="2"/>
        <v>0</v>
      </c>
      <c r="I10" s="37">
        <f t="shared" si="2"/>
        <v>26.332545626023826</v>
      </c>
      <c r="J10" s="37">
        <f t="shared" si="2"/>
        <v>94.04480580722795</v>
      </c>
      <c r="K10" s="10">
        <f t="shared" si="2"/>
        <v>0</v>
      </c>
      <c r="L10" s="37">
        <f t="shared" si="2"/>
        <v>94.04480580722795</v>
      </c>
      <c r="M10" s="23"/>
      <c r="N10" s="13"/>
    </row>
    <row r="11" spans="1:14" s="1" customFormat="1" ht="18" customHeight="1">
      <c r="A11" s="13">
        <v>1</v>
      </c>
      <c r="B11" s="9" t="s">
        <v>98</v>
      </c>
      <c r="C11" s="15" t="s">
        <v>99</v>
      </c>
      <c r="D11" s="14" t="s">
        <v>100</v>
      </c>
      <c r="E11" s="13">
        <v>5</v>
      </c>
      <c r="F11" s="13">
        <v>2</v>
      </c>
      <c r="G11" s="38">
        <f>SUM(H11:I11)</f>
        <v>26.332545626023826</v>
      </c>
      <c r="H11" s="15">
        <v>0</v>
      </c>
      <c r="I11" s="38">
        <f>J11*0.28</f>
        <v>26.332545626023826</v>
      </c>
      <c r="J11" s="38">
        <f>118.37*31428.46/39557.6</f>
        <v>94.04480580722795</v>
      </c>
      <c r="K11" s="15">
        <v>0</v>
      </c>
      <c r="L11" s="38">
        <f aca="true" t="shared" si="3" ref="L10:L17">J11</f>
        <v>94.04480580722795</v>
      </c>
      <c r="M11" s="23" t="s">
        <v>96</v>
      </c>
      <c r="N11" s="47"/>
    </row>
    <row r="12" spans="1:14" s="1" customFormat="1" ht="18" customHeight="1">
      <c r="A12" s="13"/>
      <c r="B12" s="36" t="s">
        <v>101</v>
      </c>
      <c r="C12" s="15"/>
      <c r="D12" s="14"/>
      <c r="E12" s="13"/>
      <c r="F12" s="13"/>
      <c r="G12" s="37">
        <f aca="true" t="shared" si="4" ref="G12:L12">SUM(G13:G17)</f>
        <v>660.4030828040123</v>
      </c>
      <c r="H12" s="10">
        <f t="shared" si="4"/>
        <v>0</v>
      </c>
      <c r="I12" s="48">
        <f t="shared" si="4"/>
        <v>660.4030828040123</v>
      </c>
      <c r="J12" s="37">
        <v>2358.59</v>
      </c>
      <c r="K12" s="10">
        <f t="shared" si="4"/>
        <v>0</v>
      </c>
      <c r="L12" s="37">
        <v>2358.59</v>
      </c>
      <c r="M12" s="23"/>
      <c r="N12" s="13"/>
    </row>
    <row r="13" spans="1:14" s="1" customFormat="1" ht="18" customHeight="1">
      <c r="A13" s="13">
        <v>1</v>
      </c>
      <c r="B13" s="9" t="s">
        <v>102</v>
      </c>
      <c r="C13" s="15" t="s">
        <v>103</v>
      </c>
      <c r="D13" s="14" t="s">
        <v>104</v>
      </c>
      <c r="E13" s="13">
        <v>10</v>
      </c>
      <c r="F13" s="13" t="s">
        <v>105</v>
      </c>
      <c r="G13" s="38">
        <f aca="true" t="shared" si="5" ref="G12:G20">SUM(H13:I13)</f>
        <v>141.8032</v>
      </c>
      <c r="H13" s="15">
        <v>0</v>
      </c>
      <c r="I13" s="38">
        <f aca="true" t="shared" si="6" ref="I13:I17">J13*0.28</f>
        <v>141.8032</v>
      </c>
      <c r="J13" s="15">
        <v>506.44</v>
      </c>
      <c r="K13" s="15">
        <v>0</v>
      </c>
      <c r="L13" s="15">
        <f t="shared" si="3"/>
        <v>506.44</v>
      </c>
      <c r="M13" s="23" t="s">
        <v>96</v>
      </c>
      <c r="N13" s="13"/>
    </row>
    <row r="14" spans="1:14" s="1" customFormat="1" ht="18" customHeight="1">
      <c r="A14" s="13">
        <v>2</v>
      </c>
      <c r="B14" s="9" t="s">
        <v>102</v>
      </c>
      <c r="C14" s="15" t="s">
        <v>103</v>
      </c>
      <c r="D14" s="14" t="s">
        <v>106</v>
      </c>
      <c r="E14" s="13">
        <v>10</v>
      </c>
      <c r="F14" s="13">
        <v>2</v>
      </c>
      <c r="G14" s="38">
        <f t="shared" si="5"/>
        <v>69.1684</v>
      </c>
      <c r="H14" s="15">
        <v>0</v>
      </c>
      <c r="I14" s="38">
        <f t="shared" si="6"/>
        <v>69.1684</v>
      </c>
      <c r="J14" s="15">
        <v>247.03</v>
      </c>
      <c r="K14" s="15">
        <v>0</v>
      </c>
      <c r="L14" s="15">
        <f t="shared" si="3"/>
        <v>247.03</v>
      </c>
      <c r="M14" s="13" t="s">
        <v>96</v>
      </c>
      <c r="N14" s="13"/>
    </row>
    <row r="15" spans="1:14" s="1" customFormat="1" ht="18" customHeight="1">
      <c r="A15" s="13">
        <v>3</v>
      </c>
      <c r="B15" s="9" t="s">
        <v>102</v>
      </c>
      <c r="C15" s="15" t="s">
        <v>103</v>
      </c>
      <c r="D15" s="14" t="s">
        <v>107</v>
      </c>
      <c r="E15" s="39" t="s">
        <v>108</v>
      </c>
      <c r="F15" s="13">
        <v>1</v>
      </c>
      <c r="G15" s="38">
        <f t="shared" si="5"/>
        <v>84.462</v>
      </c>
      <c r="H15" s="15">
        <v>0</v>
      </c>
      <c r="I15" s="38">
        <f t="shared" si="6"/>
        <v>84.462</v>
      </c>
      <c r="J15" s="15">
        <v>301.65</v>
      </c>
      <c r="K15" s="15">
        <v>0</v>
      </c>
      <c r="L15" s="15">
        <f t="shared" si="3"/>
        <v>301.65</v>
      </c>
      <c r="M15" s="13" t="s">
        <v>96</v>
      </c>
      <c r="N15" s="13"/>
    </row>
    <row r="16" spans="1:14" s="1" customFormat="1" ht="18" customHeight="1">
      <c r="A16" s="13">
        <v>4</v>
      </c>
      <c r="B16" s="9" t="s">
        <v>98</v>
      </c>
      <c r="C16" s="15" t="s">
        <v>99</v>
      </c>
      <c r="D16" s="14" t="s">
        <v>109</v>
      </c>
      <c r="E16" s="13">
        <v>5</v>
      </c>
      <c r="F16" s="13">
        <v>2</v>
      </c>
      <c r="G16" s="38">
        <f t="shared" si="5"/>
        <v>131.70277086233745</v>
      </c>
      <c r="H16" s="15">
        <v>0</v>
      </c>
      <c r="I16" s="38">
        <f t="shared" si="6"/>
        <v>131.70277086233745</v>
      </c>
      <c r="J16" s="38">
        <f>592.03*31428.46/39557.6</f>
        <v>470.3670387940623</v>
      </c>
      <c r="K16" s="15">
        <v>0</v>
      </c>
      <c r="L16" s="38">
        <f t="shared" si="3"/>
        <v>470.3670387940623</v>
      </c>
      <c r="M16" s="13" t="s">
        <v>96</v>
      </c>
      <c r="N16" s="49"/>
    </row>
    <row r="17" spans="1:14" s="1" customFormat="1" ht="18" customHeight="1">
      <c r="A17" s="13">
        <v>5</v>
      </c>
      <c r="B17" s="9" t="s">
        <v>98</v>
      </c>
      <c r="C17" s="15" t="s">
        <v>99</v>
      </c>
      <c r="D17" s="14" t="s">
        <v>110</v>
      </c>
      <c r="E17" s="40" t="s">
        <v>111</v>
      </c>
      <c r="F17" s="41" t="s">
        <v>105</v>
      </c>
      <c r="G17" s="38">
        <f t="shared" si="5"/>
        <v>233.2667119416749</v>
      </c>
      <c r="H17" s="15">
        <v>0</v>
      </c>
      <c r="I17" s="38">
        <f t="shared" si="6"/>
        <v>233.2667119416749</v>
      </c>
      <c r="J17" s="38">
        <f>1048.58*31428.46/39557.6</f>
        <v>833.0953997916961</v>
      </c>
      <c r="K17" s="15">
        <v>0</v>
      </c>
      <c r="L17" s="38">
        <f t="shared" si="3"/>
        <v>833.0953997916961</v>
      </c>
      <c r="M17" s="13" t="s">
        <v>96</v>
      </c>
      <c r="N17" s="49"/>
    </row>
    <row r="18" spans="1:14" s="1" customFormat="1" ht="18" customHeight="1">
      <c r="A18" s="13"/>
      <c r="B18" s="36" t="s">
        <v>112</v>
      </c>
      <c r="C18" s="15"/>
      <c r="D18" s="14"/>
      <c r="E18" s="13"/>
      <c r="F18" s="13"/>
      <c r="G18" s="37">
        <f aca="true" t="shared" si="7" ref="G18:L18">SUM(G19)</f>
        <v>33.8856</v>
      </c>
      <c r="H18" s="42">
        <v>0</v>
      </c>
      <c r="I18" s="37">
        <f t="shared" si="7"/>
        <v>33.8856</v>
      </c>
      <c r="J18" s="37">
        <f t="shared" si="7"/>
        <v>121.02</v>
      </c>
      <c r="K18" s="42">
        <f t="shared" si="7"/>
        <v>0</v>
      </c>
      <c r="L18" s="37">
        <f t="shared" si="7"/>
        <v>121.02</v>
      </c>
      <c r="M18" s="23"/>
      <c r="N18" s="13"/>
    </row>
    <row r="19" spans="1:14" s="1" customFormat="1" ht="18" customHeight="1">
      <c r="A19" s="13">
        <v>1</v>
      </c>
      <c r="B19" s="43" t="s">
        <v>102</v>
      </c>
      <c r="C19" s="44" t="s">
        <v>103</v>
      </c>
      <c r="D19" s="45" t="s">
        <v>113</v>
      </c>
      <c r="E19" s="41">
        <v>10</v>
      </c>
      <c r="F19" s="41">
        <v>1</v>
      </c>
      <c r="G19" s="46">
        <f>SUM(H19:I19)</f>
        <v>33.8856</v>
      </c>
      <c r="H19" s="44">
        <v>0</v>
      </c>
      <c r="I19" s="46">
        <f>L19*2800/10000</f>
        <v>33.8856</v>
      </c>
      <c r="J19" s="44">
        <v>121.02</v>
      </c>
      <c r="K19" s="44">
        <v>0</v>
      </c>
      <c r="L19" s="44">
        <f>J19</f>
        <v>121.02</v>
      </c>
      <c r="M19" s="41" t="s">
        <v>96</v>
      </c>
      <c r="N19" s="13"/>
    </row>
    <row r="20" spans="1:12" s="1" customFormat="1" ht="15">
      <c r="A20" s="16" t="s">
        <v>68</v>
      </c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26"/>
    </row>
    <row r="21" spans="1:14" s="1" customFormat="1" ht="19.5" customHeight="1">
      <c r="A21" s="18" t="s">
        <v>114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1:14" s="1" customFormat="1" ht="19.5" customHeight="1">
      <c r="A22" s="18" t="s">
        <v>115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1:14" s="1" customFormat="1" ht="19.5" customHeight="1">
      <c r="A23" s="18" t="s">
        <v>116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1:14" s="1" customFormat="1" ht="19.5" customHeight="1">
      <c r="A24" s="18" t="s">
        <v>117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1:14" s="1" customFormat="1" ht="15">
      <c r="A25" s="20" t="s">
        <v>118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</row>
    <row r="26" spans="1:14" s="1" customFormat="1" ht="15">
      <c r="A26" s="20" t="s">
        <v>119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</row>
    <row r="27" spans="1:14" s="1" customFormat="1" ht="19.5" customHeight="1">
      <c r="A27" s="20" t="s">
        <v>120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</row>
    <row r="28" spans="1:14" s="1" customFormat="1" ht="19.5" customHeight="1">
      <c r="A28" s="20" t="s">
        <v>121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</row>
    <row r="29" spans="1:14" s="1" customFormat="1" ht="19.5" customHeight="1">
      <c r="A29" s="20" t="s">
        <v>122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</row>
    <row r="30" spans="1:13" s="1" customFormat="1" ht="15" customHeight="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</row>
    <row r="31" spans="1:13" s="1" customFormat="1" ht="1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7"/>
    </row>
    <row r="32" spans="1:13" s="1" customFormat="1" ht="1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7"/>
    </row>
    <row r="33" spans="1:13" s="1" customFormat="1" ht="1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7"/>
    </row>
    <row r="34" spans="1:13" s="1" customFormat="1" ht="1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7"/>
    </row>
    <row r="35" spans="1:13" s="1" customFormat="1" ht="15">
      <c r="A35" s="18">
        <f>31428.46/39557.6</f>
        <v>0.7944986551256902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7"/>
    </row>
    <row r="36" s="1" customFormat="1" ht="14.25"/>
    <row r="37" s="1" customFormat="1" ht="14.25"/>
    <row r="38" s="1" customFormat="1" ht="14.25"/>
    <row r="39" s="1" customFormat="1" ht="14.25"/>
    <row r="40" s="1" customFormat="1" ht="14.25"/>
    <row r="41" s="1" customFormat="1" ht="14.25"/>
    <row r="42" s="1" customFormat="1" ht="14.25"/>
    <row r="43" s="1" customFormat="1" ht="14.25"/>
    <row r="44" s="1" customFormat="1" ht="14.25"/>
    <row r="45" s="1" customFormat="1" ht="14.25"/>
    <row r="46" s="1" customFormat="1" ht="14.25"/>
    <row r="47" s="1" customFormat="1" ht="14.25"/>
    <row r="48" s="1" customFormat="1" ht="14.25"/>
    <row r="49" s="1" customFormat="1" ht="14.25"/>
    <row r="50" s="1" customFormat="1" ht="14.25"/>
    <row r="51" s="1" customFormat="1" ht="14.25"/>
    <row r="52" s="1" customFormat="1" ht="14.25"/>
    <row r="53" s="1" customFormat="1" ht="14.25"/>
    <row r="54" s="1" customFormat="1" ht="14.25"/>
    <row r="55" s="1" customFormat="1" ht="14.25"/>
    <row r="56" s="1" customFormat="1" ht="14.25"/>
    <row r="57" s="1" customFormat="1" ht="14.25"/>
    <row r="58" s="1" customFormat="1" ht="14.25"/>
    <row r="59" s="1" customFormat="1" ht="14.25"/>
    <row r="60" s="1" customFormat="1" ht="14.25"/>
    <row r="61" s="1" customFormat="1" ht="14.25"/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="1" customFormat="1" ht="14.25"/>
    <row r="72" s="1" customFormat="1" ht="14.25"/>
    <row r="73" s="1" customFormat="1" ht="20.25" customHeight="1"/>
    <row r="74" s="1" customFormat="1" ht="14.25"/>
    <row r="75" s="1" customFormat="1" ht="20.25" customHeight="1"/>
    <row r="76" s="1" customFormat="1" ht="14.25"/>
    <row r="77" s="1" customFormat="1" ht="14.25"/>
    <row r="78" s="1" customFormat="1" ht="14.25"/>
    <row r="79" s="1" customFormat="1" ht="14.25"/>
    <row r="80" s="1" customFormat="1" ht="14.25"/>
    <row r="81" s="1" customFormat="1" ht="14.25"/>
    <row r="82" s="1" customFormat="1" ht="14.25"/>
    <row r="83" s="1" customFormat="1" ht="14.25"/>
    <row r="84" s="1" customFormat="1" ht="14.25"/>
    <row r="85" s="1" customFormat="1" ht="14.25"/>
    <row r="86" s="1" customFormat="1" ht="14.25"/>
    <row r="87" s="1" customFormat="1" ht="14.25"/>
    <row r="88" s="1" customFormat="1" ht="14.25"/>
    <row r="89" s="1" customFormat="1" ht="14.25"/>
    <row r="90" s="1" customFormat="1" ht="14.25"/>
    <row r="91" s="1" customFormat="1" ht="14.25"/>
    <row r="92" s="1" customFormat="1" ht="14.25"/>
    <row r="93" s="1" customFormat="1" ht="14.25"/>
    <row r="94" s="1" customFormat="1" ht="14.25"/>
    <row r="95" s="1" customFormat="1" ht="14.25"/>
    <row r="96" s="1" customFormat="1" ht="14.25"/>
    <row r="97" s="1" customFormat="1" ht="14.25"/>
    <row r="98" s="1" customFormat="1" ht="14.25"/>
    <row r="99" s="1" customFormat="1" ht="14.25"/>
    <row r="100" s="1" customFormat="1" ht="14.25"/>
    <row r="101" s="1" customFormat="1" ht="14.25"/>
    <row r="102" s="1" customFormat="1" ht="14.25"/>
    <row r="103" s="1" customFormat="1" ht="14.25"/>
    <row r="104" s="1" customFormat="1" ht="14.25"/>
    <row r="105" s="1" customFormat="1" ht="14.25"/>
    <row r="106" s="1" customFormat="1" ht="14.25"/>
    <row r="107" s="1" customFormat="1" ht="14.25"/>
    <row r="108" s="1" customFormat="1" ht="14.25"/>
    <row r="109" s="1" customFormat="1" ht="14.25"/>
    <row r="110" s="1" customFormat="1" ht="14.25"/>
    <row r="111" s="1" customFormat="1" ht="14.25"/>
    <row r="112" s="1" customFormat="1" ht="14.25"/>
    <row r="113" s="1" customFormat="1" ht="14.25"/>
    <row r="114" s="1" customFormat="1" ht="23.25" customHeight="1"/>
    <row r="115" s="1" customFormat="1" ht="14.25"/>
    <row r="116" s="1" customFormat="1" ht="14.25"/>
    <row r="117" s="1" customFormat="1" ht="14.25"/>
    <row r="118" s="1" customFormat="1" ht="14.25"/>
    <row r="119" s="1" customFormat="1" ht="14.25"/>
    <row r="120" s="1" customFormat="1" ht="14.25"/>
    <row r="121" s="1" customFormat="1" ht="14.25"/>
    <row r="122" s="1" customFormat="1" ht="14.25"/>
    <row r="123" s="1" customFormat="1" ht="14.25"/>
    <row r="124" s="1" customFormat="1" ht="14.25"/>
    <row r="125" s="1" customFormat="1" ht="14.25"/>
    <row r="126" s="1" customFormat="1" ht="14.25"/>
    <row r="127" s="1" customFormat="1" ht="14.25"/>
    <row r="128" s="1" customFormat="1" ht="14.25"/>
    <row r="129" s="1" customFormat="1" ht="14.25"/>
    <row r="130" s="1" customFormat="1" ht="14.25"/>
    <row r="131" s="1" customFormat="1" ht="14.25"/>
    <row r="132" s="1" customFormat="1" ht="14.25"/>
    <row r="133" s="1" customFormat="1" ht="14.25"/>
    <row r="134" s="1" customFormat="1" ht="14.25"/>
    <row r="135" s="1" customFormat="1" ht="14.25"/>
    <row r="136" s="1" customFormat="1" ht="14.25"/>
    <row r="137" s="1" customFormat="1" ht="14.25"/>
    <row r="138" s="1" customFormat="1" ht="14.25"/>
    <row r="139" s="1" customFormat="1" ht="14.25"/>
    <row r="140" s="1" customFormat="1" ht="14.25"/>
    <row r="141" s="1" customFormat="1" ht="14.25"/>
    <row r="142" s="1" customFormat="1" ht="14.25"/>
    <row r="143" s="1" customFormat="1" ht="14.25"/>
    <row r="144" s="1" customFormat="1" ht="14.25"/>
    <row r="145" s="1" customFormat="1" ht="14.25"/>
    <row r="146" s="1" customFormat="1" ht="14.25"/>
    <row r="147" s="1" customFormat="1" ht="14.25"/>
    <row r="148" s="1" customFormat="1" ht="14.25"/>
    <row r="149" s="1" customFormat="1" ht="14.25"/>
    <row r="150" s="1" customFormat="1" ht="14.25"/>
    <row r="151" s="1" customFormat="1" ht="14.25"/>
    <row r="152" s="1" customFormat="1" ht="14.25"/>
    <row r="153" s="1" customFormat="1" ht="14.25"/>
    <row r="154" s="1" customFormat="1" ht="14.25"/>
    <row r="155" s="1" customFormat="1" ht="14.25"/>
    <row r="156" s="1" customFormat="1" ht="14.25"/>
    <row r="157" s="1" customFormat="1" ht="14.25"/>
    <row r="158" s="1" customFormat="1" ht="14.25"/>
    <row r="159" s="1" customFormat="1" ht="14.25"/>
    <row r="160" s="1" customFormat="1" ht="14.25"/>
    <row r="161" s="1" customFormat="1" ht="14.25"/>
    <row r="162" s="1" customFormat="1" ht="14.25"/>
    <row r="163" s="1" customFormat="1" ht="14.25"/>
    <row r="164" s="1" customFormat="1" ht="14.25"/>
    <row r="165" s="1" customFormat="1" ht="14.25"/>
    <row r="166" s="1" customFormat="1" ht="14.25"/>
    <row r="167" s="1" customFormat="1" ht="14.25"/>
    <row r="168" s="1" customFormat="1" ht="14.25"/>
    <row r="169" s="1" customFormat="1" ht="14.25"/>
    <row r="170" s="1" customFormat="1" ht="14.25"/>
    <row r="171" s="1" customFormat="1" ht="14.25"/>
    <row r="172" s="1" customFormat="1" ht="14.25"/>
    <row r="173" s="1" customFormat="1" ht="14.25"/>
    <row r="174" s="1" customFormat="1" ht="14.25"/>
    <row r="175" s="1" customFormat="1" ht="14.25"/>
    <row r="176" s="1" customFormat="1" ht="14.25"/>
    <row r="177" s="1" customFormat="1" ht="14.25"/>
    <row r="178" s="1" customFormat="1" ht="14.25"/>
    <row r="179" s="1" customFormat="1" ht="14.25"/>
    <row r="180" s="1" customFormat="1" ht="14.25"/>
    <row r="181" s="1" customFormat="1" ht="14.25"/>
    <row r="182" s="1" customFormat="1" ht="14.25"/>
    <row r="183" s="1" customFormat="1" ht="14.25"/>
    <row r="184" s="1" customFormat="1" ht="14.25"/>
    <row r="185" s="1" customFormat="1" ht="14.25"/>
    <row r="186" s="1" customFormat="1" ht="14.25"/>
    <row r="187" s="1" customFormat="1" ht="14.25"/>
    <row r="188" s="1" customFormat="1" ht="14.25"/>
    <row r="189" s="1" customFormat="1" ht="14.25"/>
    <row r="190" s="1" customFormat="1" ht="14.25"/>
    <row r="191" s="1" customFormat="1" ht="14.25"/>
    <row r="192" s="1" customFormat="1" ht="14.25"/>
    <row r="193" s="1" customFormat="1" ht="14.25"/>
    <row r="194" s="1" customFormat="1" ht="14.25"/>
    <row r="195" s="1" customFormat="1" ht="14.25"/>
    <row r="196" s="1" customFormat="1" ht="14.25"/>
    <row r="197" s="1" customFormat="1" ht="14.25"/>
    <row r="198" s="1" customFormat="1" ht="14.25"/>
    <row r="199" s="1" customFormat="1" ht="14.25"/>
    <row r="200" s="1" customFormat="1" ht="14.25"/>
    <row r="201" s="1" customFormat="1" ht="14.25"/>
    <row r="202" s="1" customFormat="1" ht="14.25"/>
    <row r="203" s="1" customFormat="1" ht="14.25"/>
    <row r="204" s="1" customFormat="1" ht="14.25"/>
    <row r="205" s="1" customFormat="1" ht="14.25"/>
    <row r="206" s="1" customFormat="1" ht="14.25"/>
    <row r="207" s="1" customFormat="1" ht="14.25"/>
    <row r="208" s="1" customFormat="1" ht="14.25"/>
    <row r="209" s="1" customFormat="1" ht="14.25"/>
    <row r="210" s="1" customFormat="1" ht="14.25"/>
    <row r="211" s="1" customFormat="1" ht="14.25"/>
    <row r="212" s="1" customFormat="1" ht="14.25"/>
    <row r="213" s="1" customFormat="1" ht="14.25"/>
    <row r="214" s="1" customFormat="1" ht="14.25"/>
    <row r="215" s="1" customFormat="1" ht="14.25"/>
    <row r="216" s="1" customFormat="1" ht="14.25"/>
    <row r="217" s="1" customFormat="1" ht="14.25"/>
    <row r="218" s="1" customFormat="1" ht="14.25"/>
    <row r="219" s="1" customFormat="1" ht="14.25"/>
    <row r="220" s="1" customFormat="1" ht="14.25"/>
    <row r="221" s="1" customFormat="1" ht="14.25"/>
    <row r="222" s="1" customFormat="1" ht="14.25"/>
    <row r="223" s="1" customFormat="1" ht="14.25"/>
    <row r="224" s="1" customFormat="1" ht="14.25"/>
    <row r="225" s="1" customFormat="1" ht="14.25"/>
    <row r="226" s="1" customFormat="1" ht="14.25"/>
    <row r="227" s="1" customFormat="1" ht="14.25"/>
    <row r="228" s="1" customFormat="1" ht="14.25"/>
    <row r="229" s="1" customFormat="1" ht="14.25"/>
    <row r="230" s="1" customFormat="1" ht="14.25"/>
    <row r="231" s="1" customFormat="1" ht="14.25"/>
    <row r="232" s="1" customFormat="1" ht="14.25"/>
    <row r="233" s="1" customFormat="1" ht="14.25"/>
    <row r="234" s="1" customFormat="1" ht="14.25"/>
    <row r="235" s="1" customFormat="1" ht="14.25"/>
    <row r="236" s="1" customFormat="1" ht="14.25"/>
    <row r="237" s="1" customFormat="1" ht="14.25"/>
    <row r="238" s="1" customFormat="1" ht="14.25"/>
    <row r="239" s="1" customFormat="1" ht="14.25"/>
    <row r="240" s="1" customFormat="1" ht="14.25"/>
    <row r="241" s="1" customFormat="1" ht="14.25"/>
    <row r="242" s="1" customFormat="1" ht="14.25"/>
    <row r="243" s="1" customFormat="1" ht="14.25"/>
    <row r="244" s="1" customFormat="1" ht="14.25"/>
    <row r="245" s="1" customFormat="1" ht="14.25"/>
    <row r="246" s="1" customFormat="1" ht="14.25"/>
    <row r="247" s="1" customFormat="1" ht="14.25"/>
    <row r="248" s="1" customFormat="1" ht="14.25"/>
    <row r="249" s="1" customFormat="1" ht="14.25"/>
    <row r="250" s="1" customFormat="1" ht="14.25"/>
    <row r="251" s="1" customFormat="1" ht="14.25"/>
    <row r="252" s="1" customFormat="1" ht="14.25"/>
    <row r="253" s="1" customFormat="1" ht="14.25"/>
    <row r="254" s="1" customFormat="1" ht="14.25"/>
    <row r="255" s="1" customFormat="1" ht="14.25"/>
    <row r="256" s="1" customFormat="1" ht="14.25"/>
    <row r="257" s="1" customFormat="1" ht="14.25"/>
    <row r="258" s="1" customFormat="1" ht="14.25"/>
    <row r="259" s="1" customFormat="1" ht="14.25"/>
    <row r="260" s="1" customFormat="1" ht="14.25"/>
    <row r="261" s="1" customFormat="1" ht="14.25"/>
    <row r="262" s="1" customFormat="1" ht="14.25"/>
    <row r="263" s="1" customFormat="1" ht="14.25"/>
    <row r="264" s="1" customFormat="1" ht="14.25"/>
    <row r="265" s="1" customFormat="1" ht="14.25"/>
    <row r="266" s="1" customFormat="1" ht="14.25"/>
    <row r="267" s="1" customFormat="1" ht="14.25"/>
    <row r="268" s="1" customFormat="1" ht="14.25"/>
    <row r="269" s="1" customFormat="1" ht="14.25"/>
    <row r="270" s="1" customFormat="1" ht="14.25"/>
    <row r="271" s="1" customFormat="1" ht="14.25"/>
    <row r="272" s="1" customFormat="1" ht="14.25"/>
    <row r="273" s="1" customFormat="1" ht="14.25"/>
    <row r="274" s="1" customFormat="1" ht="14.25"/>
    <row r="275" s="1" customFormat="1" ht="14.25"/>
    <row r="276" s="1" customFormat="1" ht="14.25"/>
    <row r="277" s="1" customFormat="1" ht="14.25"/>
    <row r="278" s="1" customFormat="1" ht="14.25"/>
    <row r="279" s="1" customFormat="1" ht="14.25"/>
    <row r="280" s="1" customFormat="1" ht="14.25"/>
    <row r="281" s="1" customFormat="1" ht="14.25"/>
    <row r="282" s="1" customFormat="1" ht="14.25"/>
    <row r="283" s="1" customFormat="1" ht="14.25"/>
    <row r="284" s="1" customFormat="1" ht="14.25"/>
    <row r="285" s="1" customFormat="1" ht="14.25"/>
    <row r="286" s="1" customFormat="1" ht="14.25"/>
    <row r="287" s="1" customFormat="1" ht="14.25"/>
    <row r="288" s="1" customFormat="1" ht="14.25"/>
    <row r="289" s="1" customFormat="1" ht="14.25"/>
    <row r="290" s="1" customFormat="1" ht="14.25"/>
    <row r="291" s="1" customFormat="1" ht="14.25"/>
    <row r="292" s="1" customFormat="1" ht="14.25"/>
    <row r="293" s="1" customFormat="1" ht="14.25"/>
    <row r="294" s="1" customFormat="1" ht="14.25"/>
    <row r="295" s="1" customFormat="1" ht="14.25"/>
    <row r="296" s="1" customFormat="1" ht="14.25"/>
    <row r="297" s="1" customFormat="1" ht="14.25"/>
    <row r="298" s="1" customFormat="1" ht="14.25"/>
    <row r="299" s="1" customFormat="1" ht="14.25"/>
    <row r="300" s="1" customFormat="1" ht="14.25"/>
    <row r="301" s="1" customFormat="1" ht="14.25"/>
    <row r="302" s="1" customFormat="1" ht="14.25"/>
    <row r="303" s="1" customFormat="1" ht="14.25"/>
    <row r="304" s="1" customFormat="1" ht="14.25"/>
    <row r="305" s="1" customFormat="1" ht="14.25"/>
    <row r="306" s="1" customFormat="1" ht="14.25"/>
    <row r="307" s="1" customFormat="1" ht="14.25"/>
    <row r="308" s="1" customFormat="1" ht="14.25"/>
    <row r="309" s="1" customFormat="1" ht="14.25"/>
    <row r="310" s="1" customFormat="1" ht="14.25"/>
    <row r="311" s="1" customFormat="1" ht="14.25"/>
    <row r="312" s="1" customFormat="1" ht="14.25"/>
    <row r="313" s="1" customFormat="1" ht="14.25"/>
    <row r="314" s="1" customFormat="1" ht="14.25"/>
    <row r="315" s="1" customFormat="1" ht="14.25"/>
    <row r="316" s="1" customFormat="1" ht="14.25"/>
    <row r="317" s="1" customFormat="1" ht="14.25"/>
    <row r="318" s="1" customFormat="1" ht="14.25"/>
    <row r="319" s="1" customFormat="1" ht="14.25"/>
    <row r="320" s="1" customFormat="1" ht="14.25"/>
    <row r="321" s="1" customFormat="1" ht="14.25"/>
    <row r="322" s="1" customFormat="1" ht="14.25"/>
    <row r="323" s="1" customFormat="1" ht="14.25"/>
    <row r="324" s="1" customFormat="1" ht="14.25"/>
    <row r="325" s="1" customFormat="1" ht="14.25"/>
    <row r="326" s="1" customFormat="1" ht="14.25"/>
    <row r="327" s="1" customFormat="1" ht="14.25"/>
    <row r="328" s="1" customFormat="1" ht="14.25"/>
    <row r="329" s="1" customFormat="1" ht="14.25"/>
    <row r="330" s="1" customFormat="1" ht="14.25"/>
    <row r="331" s="1" customFormat="1" ht="14.25"/>
    <row r="332" s="1" customFormat="1" ht="14.25"/>
    <row r="333" s="1" customFormat="1" ht="14.25"/>
    <row r="334" s="1" customFormat="1" ht="14.25"/>
    <row r="335" s="1" customFormat="1" ht="14.25"/>
    <row r="336" s="1" customFormat="1" ht="14.25"/>
    <row r="337" s="1" customFormat="1" ht="14.25"/>
    <row r="338" s="1" customFormat="1" ht="14.25"/>
    <row r="339" s="1" customFormat="1" ht="14.25"/>
    <row r="340" s="1" customFormat="1" ht="14.25"/>
    <row r="341" s="1" customFormat="1" ht="14.25"/>
    <row r="342" s="1" customFormat="1" ht="14.25"/>
    <row r="343" s="1" customFormat="1" ht="14.25"/>
    <row r="344" s="1" customFormat="1" ht="14.25"/>
    <row r="345" s="1" customFormat="1" ht="14.25"/>
    <row r="346" s="1" customFormat="1" ht="14.25"/>
    <row r="347" s="1" customFormat="1" ht="14.25"/>
    <row r="348" s="1" customFormat="1" ht="14.25"/>
    <row r="349" s="1" customFormat="1" ht="14.25"/>
    <row r="350" s="1" customFormat="1" ht="14.25"/>
    <row r="351" s="1" customFormat="1" ht="14.25"/>
    <row r="352" s="1" customFormat="1" ht="14.25"/>
    <row r="353" s="1" customFormat="1" ht="14.25"/>
    <row r="354" s="1" customFormat="1" ht="14.25"/>
    <row r="355" s="1" customFormat="1" ht="14.25"/>
    <row r="356" s="1" customFormat="1" ht="14.25"/>
    <row r="357" s="1" customFormat="1" ht="14.25"/>
    <row r="358" s="1" customFormat="1" ht="14.25"/>
    <row r="359" s="1" customFormat="1" ht="14.25"/>
    <row r="360" s="1" customFormat="1" ht="14.25"/>
    <row r="361" s="1" customFormat="1" ht="14.25"/>
    <row r="362" s="1" customFormat="1" ht="14.25"/>
    <row r="363" s="1" customFormat="1" ht="14.25"/>
    <row r="364" s="1" customFormat="1" ht="14.25"/>
    <row r="365" s="1" customFormat="1" ht="14.25"/>
    <row r="366" s="1" customFormat="1" ht="14.25"/>
    <row r="367" s="1" customFormat="1" ht="14.25"/>
    <row r="368" s="1" customFormat="1" ht="14.25"/>
    <row r="369" s="1" customFormat="1" ht="14.25"/>
    <row r="370" s="1" customFormat="1" ht="14.25"/>
    <row r="371" s="1" customFormat="1" ht="14.25"/>
    <row r="372" s="1" customFormat="1" ht="14.25"/>
    <row r="373" s="1" customFormat="1" ht="14.25"/>
    <row r="374" s="1" customFormat="1" ht="14.25"/>
    <row r="375" s="1" customFormat="1" ht="14.25"/>
    <row r="376" s="1" customFormat="1" ht="14.25"/>
    <row r="377" s="1" customFormat="1" ht="14.25"/>
    <row r="378" s="1" customFormat="1" ht="14.25"/>
    <row r="379" s="1" customFormat="1" ht="14.25"/>
    <row r="380" s="1" customFormat="1" ht="14.25"/>
    <row r="381" s="1" customFormat="1" ht="14.25"/>
    <row r="382" s="1" customFormat="1" ht="14.25"/>
    <row r="383" s="1" customFormat="1" ht="14.25"/>
    <row r="384" s="1" customFormat="1" ht="14.25"/>
    <row r="385" s="1" customFormat="1" ht="14.25"/>
    <row r="386" s="1" customFormat="1" ht="14.25"/>
    <row r="387" s="1" customFormat="1" ht="14.25"/>
    <row r="388" s="1" customFormat="1" ht="14.25"/>
    <row r="389" s="1" customFormat="1" ht="14.25"/>
    <row r="390" s="1" customFormat="1" ht="14.25"/>
    <row r="391" s="1" customFormat="1" ht="14.25"/>
    <row r="392" s="1" customFormat="1" ht="14.25"/>
    <row r="393" s="1" customFormat="1" ht="14.25"/>
    <row r="394" s="1" customFormat="1" ht="14.25"/>
    <row r="395" s="1" customFormat="1" ht="14.25"/>
    <row r="396" s="1" customFormat="1" ht="14.25"/>
    <row r="397" s="1" customFormat="1" ht="14.25"/>
    <row r="398" s="1" customFormat="1" ht="14.25"/>
  </sheetData>
  <sheetProtection/>
  <autoFilter ref="A6:S29"/>
  <mergeCells count="29">
    <mergeCell ref="A1:N1"/>
    <mergeCell ref="A3:N3"/>
    <mergeCell ref="A21:N21"/>
    <mergeCell ref="A22:N22"/>
    <mergeCell ref="A23:N23"/>
    <mergeCell ref="A24:N24"/>
    <mergeCell ref="A25:N25"/>
    <mergeCell ref="A26:N26"/>
    <mergeCell ref="A27:N27"/>
    <mergeCell ref="A28:N28"/>
    <mergeCell ref="A29:N29"/>
    <mergeCell ref="A30:M30"/>
    <mergeCell ref="A31:L31"/>
    <mergeCell ref="A32:L32"/>
    <mergeCell ref="A33:L33"/>
    <mergeCell ref="A34:L34"/>
    <mergeCell ref="A35:L35"/>
    <mergeCell ref="A4:A6"/>
    <mergeCell ref="B4:B6"/>
    <mergeCell ref="C4:C6"/>
    <mergeCell ref="D4:D6"/>
    <mergeCell ref="E4:E6"/>
    <mergeCell ref="F4:F6"/>
    <mergeCell ref="J4:J6"/>
    <mergeCell ref="K4:K6"/>
    <mergeCell ref="L4:L6"/>
    <mergeCell ref="M4:M6"/>
    <mergeCell ref="N4:N6"/>
    <mergeCell ref="G4:I5"/>
  </mergeCells>
  <printOptions horizontalCentered="1"/>
  <pageMargins left="0.31" right="0.28" top="0.98" bottom="0.98" header="0.51" footer="0.51"/>
  <pageSetup horizontalDpi="300" verticalDpi="3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8"/>
  <sheetViews>
    <sheetView view="pageBreakPreview" zoomScale="85" zoomScaleNormal="75" zoomScaleSheetLayoutView="85" workbookViewId="0" topLeftCell="A1">
      <selection activeCell="A24" sqref="A24:O24"/>
    </sheetView>
  </sheetViews>
  <sheetFormatPr defaultColWidth="9.00390625" defaultRowHeight="14.25"/>
  <cols>
    <col min="1" max="1" width="4.625" style="0" customWidth="1"/>
    <col min="2" max="2" width="15.375" style="0" customWidth="1"/>
    <col min="3" max="3" width="10.125" style="0" customWidth="1"/>
    <col min="4" max="4" width="16.125" style="0" customWidth="1"/>
    <col min="5" max="5" width="10.625" style="0" customWidth="1"/>
    <col min="6" max="6" width="11.375" style="0" customWidth="1"/>
    <col min="7" max="7" width="13.125" style="0" customWidth="1"/>
    <col min="8" max="8" width="14.375" style="0" customWidth="1"/>
    <col min="9" max="9" width="10.75390625" style="0" customWidth="1"/>
    <col min="10" max="10" width="10.50390625" style="0" customWidth="1"/>
    <col min="11" max="11" width="8.625" style="0" customWidth="1"/>
    <col min="12" max="12" width="7.875" style="0" customWidth="1"/>
    <col min="13" max="13" width="13.00390625" style="0" customWidth="1"/>
  </cols>
  <sheetData>
    <row r="1" spans="1:13" ht="25.5" customHeight="1">
      <c r="A1" s="2" t="s">
        <v>123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9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4" ht="24.75" customHeight="1">
      <c r="A3" s="4" t="s">
        <v>124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s="1" customFormat="1" ht="32.25" customHeight="1">
      <c r="A4" s="5" t="s">
        <v>2</v>
      </c>
      <c r="B4" s="6" t="s">
        <v>3</v>
      </c>
      <c r="C4" s="6" t="s">
        <v>4</v>
      </c>
      <c r="D4" s="6" t="s">
        <v>6</v>
      </c>
      <c r="E4" s="6" t="s">
        <v>125</v>
      </c>
      <c r="F4" s="6" t="s">
        <v>126</v>
      </c>
      <c r="G4" s="5" t="s">
        <v>8</v>
      </c>
      <c r="H4" s="7" t="s">
        <v>9</v>
      </c>
      <c r="I4" s="7" t="s">
        <v>127</v>
      </c>
      <c r="J4" s="7" t="s">
        <v>128</v>
      </c>
      <c r="K4" s="7" t="s">
        <v>129</v>
      </c>
      <c r="L4" s="6" t="s">
        <v>11</v>
      </c>
      <c r="M4" s="6" t="s">
        <v>12</v>
      </c>
      <c r="N4" s="6" t="s">
        <v>13</v>
      </c>
    </row>
    <row r="5" spans="1:14" s="1" customFormat="1" ht="18" customHeight="1">
      <c r="A5" s="5"/>
      <c r="B5" s="6" t="s">
        <v>14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22"/>
    </row>
    <row r="6" spans="1:14" s="1" customFormat="1" ht="21.75" customHeight="1">
      <c r="A6" s="5" t="s">
        <v>15</v>
      </c>
      <c r="B6" s="6" t="s">
        <v>130</v>
      </c>
      <c r="C6" s="6" t="s">
        <v>131</v>
      </c>
      <c r="D6" s="6"/>
      <c r="E6" s="6"/>
      <c r="F6" s="6"/>
      <c r="G6" s="6"/>
      <c r="H6" s="6"/>
      <c r="I6" s="6"/>
      <c r="J6" s="6"/>
      <c r="K6" s="6"/>
      <c r="L6" s="6"/>
      <c r="M6" s="6"/>
      <c r="N6" s="22"/>
    </row>
    <row r="7" spans="1:14" s="1" customFormat="1" ht="24.75" customHeight="1">
      <c r="A7" s="8">
        <v>1</v>
      </c>
      <c r="B7" s="9" t="s">
        <v>132</v>
      </c>
      <c r="C7" s="9" t="s">
        <v>133</v>
      </c>
      <c r="D7" s="9" t="s">
        <v>134</v>
      </c>
      <c r="E7" s="9" t="s">
        <v>135</v>
      </c>
      <c r="F7" s="9"/>
      <c r="G7" s="9">
        <v>100.82</v>
      </c>
      <c r="H7" s="9">
        <v>0</v>
      </c>
      <c r="I7" s="9">
        <v>100.82</v>
      </c>
      <c r="J7" s="6"/>
      <c r="K7" s="6"/>
      <c r="L7" s="6"/>
      <c r="M7" s="6"/>
      <c r="N7" s="22"/>
    </row>
    <row r="8" spans="1:14" s="1" customFormat="1" ht="19.5" customHeight="1">
      <c r="A8" s="10" t="s">
        <v>136</v>
      </c>
      <c r="B8" s="10" t="s">
        <v>16</v>
      </c>
      <c r="C8" s="10" t="s">
        <v>131</v>
      </c>
      <c r="D8" s="11"/>
      <c r="E8" s="12"/>
      <c r="F8" s="11"/>
      <c r="G8" s="6"/>
      <c r="H8" s="6"/>
      <c r="I8" s="6"/>
      <c r="J8" s="6"/>
      <c r="K8" s="6"/>
      <c r="L8" s="11"/>
      <c r="M8" s="11"/>
      <c r="N8" s="22"/>
    </row>
    <row r="9" spans="1:14" s="1" customFormat="1" ht="62.25" customHeight="1">
      <c r="A9" s="13">
        <v>1</v>
      </c>
      <c r="B9" s="14" t="s">
        <v>137</v>
      </c>
      <c r="C9" s="15" t="s">
        <v>138</v>
      </c>
      <c r="D9" s="15" t="s">
        <v>134</v>
      </c>
      <c r="E9" s="14" t="s">
        <v>139</v>
      </c>
      <c r="F9" s="13"/>
      <c r="G9" s="15">
        <v>1000.82</v>
      </c>
      <c r="H9" s="15" t="s">
        <v>140</v>
      </c>
      <c r="I9" s="15" t="s">
        <v>141</v>
      </c>
      <c r="J9" s="15" t="s">
        <v>142</v>
      </c>
      <c r="K9" s="15" t="s">
        <v>143</v>
      </c>
      <c r="L9" s="10"/>
      <c r="M9" s="23" t="s">
        <v>144</v>
      </c>
      <c r="N9" s="23" t="s">
        <v>145</v>
      </c>
    </row>
    <row r="10" spans="1:14" s="1" customFormat="1" ht="39.75" customHeight="1">
      <c r="A10" s="13">
        <v>2</v>
      </c>
      <c r="B10" s="14" t="s">
        <v>137</v>
      </c>
      <c r="C10" s="15" t="s">
        <v>138</v>
      </c>
      <c r="D10" s="15" t="s">
        <v>134</v>
      </c>
      <c r="E10" s="14" t="s">
        <v>139</v>
      </c>
      <c r="F10" s="13"/>
      <c r="G10" s="15">
        <v>1000.82</v>
      </c>
      <c r="H10" s="15">
        <v>500.82</v>
      </c>
      <c r="I10" s="15">
        <v>500</v>
      </c>
      <c r="J10" s="15">
        <v>500</v>
      </c>
      <c r="K10" s="15">
        <v>0</v>
      </c>
      <c r="L10" s="9"/>
      <c r="M10" s="9"/>
      <c r="N10" s="23"/>
    </row>
    <row r="11" spans="1:14" s="1" customFormat="1" ht="39.75" customHeight="1">
      <c r="A11" s="13">
        <v>3</v>
      </c>
      <c r="B11" s="14" t="s">
        <v>137</v>
      </c>
      <c r="C11" s="15" t="s">
        <v>138</v>
      </c>
      <c r="D11" s="15" t="s">
        <v>134</v>
      </c>
      <c r="E11" s="14" t="s">
        <v>139</v>
      </c>
      <c r="F11" s="13"/>
      <c r="G11" s="15">
        <v>1000.82</v>
      </c>
      <c r="H11" s="15">
        <v>200.82</v>
      </c>
      <c r="I11" s="15">
        <v>500</v>
      </c>
      <c r="J11" s="15">
        <v>800</v>
      </c>
      <c r="K11" s="15">
        <v>300</v>
      </c>
      <c r="L11" s="24"/>
      <c r="M11" s="24"/>
      <c r="N11" s="25"/>
    </row>
    <row r="12" spans="1:12" s="1" customFormat="1" ht="15.75" customHeight="1">
      <c r="A12" s="16" t="s">
        <v>68</v>
      </c>
      <c r="B12" s="16"/>
      <c r="C12" s="17"/>
      <c r="D12" s="17"/>
      <c r="E12" s="17"/>
      <c r="F12" s="17"/>
      <c r="G12" s="17"/>
      <c r="H12" s="17"/>
      <c r="I12" s="17"/>
      <c r="J12" s="17"/>
      <c r="K12" s="17"/>
      <c r="L12" s="26"/>
    </row>
    <row r="13" spans="1:15" s="1" customFormat="1" ht="16.5" customHeight="1">
      <c r="A13" s="18" t="s">
        <v>146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1:15" s="1" customFormat="1" ht="16.5" customHeight="1">
      <c r="A14" s="18" t="s">
        <v>70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</row>
    <row r="15" spans="1:15" s="1" customFormat="1" ht="16.5" customHeight="1">
      <c r="A15" s="18" t="s">
        <v>147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</row>
    <row r="16" spans="1:15" s="1" customFormat="1" ht="16.5" customHeight="1">
      <c r="A16" s="18" t="s">
        <v>148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</row>
    <row r="17" spans="1:15" s="1" customFormat="1" ht="16.5" customHeight="1">
      <c r="A17" s="18" t="s">
        <v>149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</row>
    <row r="18" spans="1:15" s="1" customFormat="1" ht="33.75" customHeight="1">
      <c r="A18" s="19" t="s">
        <v>150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27"/>
    </row>
    <row r="19" spans="1:15" s="1" customFormat="1" ht="18" customHeight="1">
      <c r="A19" s="20" t="s">
        <v>151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8"/>
    </row>
    <row r="20" spans="1:15" s="1" customFormat="1" ht="18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8"/>
    </row>
    <row r="21" spans="1:15" s="1" customFormat="1" ht="36" customHeight="1">
      <c r="A21" s="20" t="s">
        <v>152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8"/>
    </row>
    <row r="22" spans="1:15" s="1" customFormat="1" ht="16.5" customHeight="1">
      <c r="A22" s="20" t="s">
        <v>153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</row>
    <row r="23" spans="1:15" s="1" customFormat="1" ht="16.5" customHeight="1">
      <c r="A23" s="20" t="s">
        <v>154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</row>
    <row r="24" spans="1:15" s="1" customFormat="1" ht="16.5" customHeight="1">
      <c r="A24" s="18" t="s">
        <v>155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</row>
    <row r="25" spans="1:14" s="1" customFormat="1" ht="16.5" customHeight="1">
      <c r="A25" s="21" t="s">
        <v>156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17"/>
      <c r="N25" s="17"/>
    </row>
    <row r="26" spans="1:15" s="1" customFormat="1" ht="16.5" customHeight="1">
      <c r="A26" s="18" t="s">
        <v>157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</row>
    <row r="27" spans="1:15" s="1" customFormat="1" ht="16.5" customHeight="1">
      <c r="A27" s="18" t="s">
        <v>158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8" spans="1:14" s="1" customFormat="1" ht="1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7"/>
      <c r="N28" s="17"/>
    </row>
    <row r="29" s="1" customFormat="1" ht="14.25"/>
    <row r="30" s="1" customFormat="1" ht="14.25"/>
    <row r="31" s="1" customFormat="1" ht="14.25"/>
    <row r="32" s="1" customFormat="1" ht="14.25"/>
    <row r="33" s="1" customFormat="1" ht="14.25"/>
    <row r="34" s="1" customFormat="1" ht="14.25"/>
    <row r="35" s="1" customFormat="1" ht="14.25"/>
    <row r="36" s="1" customFormat="1" ht="14.25"/>
    <row r="37" s="1" customFormat="1" ht="14.25"/>
    <row r="38" s="1" customFormat="1" ht="14.25"/>
    <row r="39" s="1" customFormat="1" ht="14.25"/>
    <row r="40" s="1" customFormat="1" ht="14.25"/>
    <row r="41" s="1" customFormat="1" ht="14.25"/>
    <row r="42" s="1" customFormat="1" ht="14.25"/>
    <row r="43" s="1" customFormat="1" ht="14.25"/>
    <row r="44" s="1" customFormat="1" ht="14.25"/>
    <row r="45" s="1" customFormat="1" ht="14.25"/>
    <row r="46" s="1" customFormat="1" ht="14.25"/>
    <row r="47" s="1" customFormat="1" ht="14.25"/>
    <row r="48" s="1" customFormat="1" ht="14.25"/>
    <row r="49" s="1" customFormat="1" ht="14.25"/>
    <row r="50" s="1" customFormat="1" ht="14.25"/>
    <row r="51" s="1" customFormat="1" ht="14.25"/>
    <row r="52" s="1" customFormat="1" ht="14.25"/>
    <row r="53" s="1" customFormat="1" ht="14.25"/>
    <row r="54" s="1" customFormat="1" ht="14.25"/>
    <row r="55" s="1" customFormat="1" ht="14.25"/>
    <row r="56" s="1" customFormat="1" ht="14.25"/>
    <row r="57" s="1" customFormat="1" ht="14.25"/>
    <row r="58" s="1" customFormat="1" ht="14.25"/>
    <row r="59" s="1" customFormat="1" ht="14.25"/>
    <row r="60" s="1" customFormat="1" ht="14.25"/>
    <row r="61" s="1" customFormat="1" ht="14.25"/>
    <row r="62" s="1" customFormat="1" ht="14.25"/>
    <row r="63" s="1" customFormat="1" ht="14.25"/>
    <row r="64" s="1" customFormat="1" ht="14.25"/>
    <row r="65" s="1" customFormat="1" ht="14.25"/>
    <row r="66" s="1" customFormat="1" ht="20.25" customHeight="1"/>
    <row r="67" s="1" customFormat="1" ht="14.25"/>
    <row r="68" s="1" customFormat="1" ht="20.25" customHeight="1"/>
    <row r="69" s="1" customFormat="1" ht="14.25"/>
    <row r="70" s="1" customFormat="1" ht="14.25"/>
    <row r="71" s="1" customFormat="1" ht="14.25"/>
    <row r="72" s="1" customFormat="1" ht="14.25"/>
    <row r="73" s="1" customFormat="1" ht="14.25"/>
    <row r="74" s="1" customFormat="1" ht="14.25"/>
    <row r="75" s="1" customFormat="1" ht="14.25"/>
    <row r="76" s="1" customFormat="1" ht="14.25"/>
    <row r="77" s="1" customFormat="1" ht="14.25"/>
    <row r="78" s="1" customFormat="1" ht="14.25"/>
    <row r="79" s="1" customFormat="1" ht="14.25"/>
    <row r="80" s="1" customFormat="1" ht="14.25"/>
    <row r="81" s="1" customFormat="1" ht="14.25"/>
    <row r="82" s="1" customFormat="1" ht="14.25"/>
    <row r="83" s="1" customFormat="1" ht="14.25"/>
    <row r="84" s="1" customFormat="1" ht="14.25"/>
    <row r="85" s="1" customFormat="1" ht="14.25"/>
    <row r="86" s="1" customFormat="1" ht="14.25"/>
    <row r="87" s="1" customFormat="1" ht="14.25"/>
    <row r="88" s="1" customFormat="1" ht="14.25"/>
    <row r="89" s="1" customFormat="1" ht="14.25"/>
    <row r="90" s="1" customFormat="1" ht="14.25"/>
    <row r="91" s="1" customFormat="1" ht="14.25"/>
    <row r="92" s="1" customFormat="1" ht="14.25"/>
    <row r="93" s="1" customFormat="1" ht="14.25"/>
    <row r="94" s="1" customFormat="1" ht="14.25"/>
    <row r="95" s="1" customFormat="1" ht="14.25"/>
    <row r="96" s="1" customFormat="1" ht="14.25"/>
    <row r="97" s="1" customFormat="1" ht="14.25"/>
    <row r="98" s="1" customFormat="1" ht="14.25"/>
    <row r="99" s="1" customFormat="1" ht="14.25"/>
    <row r="100" s="1" customFormat="1" ht="14.25"/>
    <row r="101" s="1" customFormat="1" ht="14.25"/>
    <row r="102" s="1" customFormat="1" ht="14.25"/>
    <row r="103" s="1" customFormat="1" ht="14.25"/>
    <row r="104" s="1" customFormat="1" ht="14.25"/>
    <row r="105" s="1" customFormat="1" ht="14.25"/>
    <row r="106" s="1" customFormat="1" ht="14.25"/>
    <row r="107" s="1" customFormat="1" ht="23.25" customHeight="1"/>
    <row r="108" s="1" customFormat="1" ht="14.25"/>
    <row r="109" s="1" customFormat="1" ht="14.25"/>
    <row r="110" s="1" customFormat="1" ht="14.25"/>
    <row r="111" s="1" customFormat="1" ht="14.25"/>
    <row r="112" s="1" customFormat="1" ht="14.25"/>
    <row r="113" s="1" customFormat="1" ht="14.25"/>
    <row r="114" s="1" customFormat="1" ht="14.25"/>
    <row r="115" s="1" customFormat="1" ht="14.25"/>
    <row r="116" s="1" customFormat="1" ht="14.25"/>
    <row r="117" s="1" customFormat="1" ht="14.25"/>
    <row r="118" s="1" customFormat="1" ht="14.25"/>
    <row r="119" s="1" customFormat="1" ht="14.25"/>
    <row r="120" s="1" customFormat="1" ht="14.25"/>
    <row r="121" s="1" customFormat="1" ht="14.25"/>
    <row r="122" s="1" customFormat="1" ht="14.25"/>
    <row r="123" s="1" customFormat="1" ht="14.25"/>
    <row r="124" s="1" customFormat="1" ht="14.25"/>
    <row r="125" s="1" customFormat="1" ht="14.25"/>
    <row r="126" s="1" customFormat="1" ht="14.25"/>
    <row r="127" s="1" customFormat="1" ht="14.25"/>
    <row r="128" s="1" customFormat="1" ht="14.25"/>
    <row r="129" s="1" customFormat="1" ht="14.25"/>
    <row r="130" s="1" customFormat="1" ht="14.25"/>
    <row r="131" s="1" customFormat="1" ht="14.25"/>
    <row r="132" s="1" customFormat="1" ht="14.25"/>
    <row r="133" s="1" customFormat="1" ht="14.25"/>
    <row r="134" s="1" customFormat="1" ht="14.25"/>
    <row r="135" s="1" customFormat="1" ht="14.25"/>
    <row r="136" s="1" customFormat="1" ht="14.25"/>
    <row r="137" s="1" customFormat="1" ht="14.25"/>
    <row r="138" s="1" customFormat="1" ht="14.25"/>
    <row r="139" s="1" customFormat="1" ht="14.25"/>
    <row r="140" s="1" customFormat="1" ht="14.25"/>
    <row r="141" s="1" customFormat="1" ht="14.25"/>
    <row r="142" s="1" customFormat="1" ht="14.25"/>
    <row r="143" s="1" customFormat="1" ht="14.25"/>
    <row r="144" s="1" customFormat="1" ht="14.25"/>
    <row r="145" s="1" customFormat="1" ht="14.25"/>
    <row r="146" s="1" customFormat="1" ht="14.25"/>
    <row r="147" s="1" customFormat="1" ht="14.25"/>
    <row r="148" s="1" customFormat="1" ht="14.25"/>
    <row r="149" s="1" customFormat="1" ht="14.25"/>
    <row r="150" s="1" customFormat="1" ht="14.25"/>
    <row r="151" s="1" customFormat="1" ht="14.25"/>
    <row r="152" s="1" customFormat="1" ht="14.25"/>
    <row r="153" s="1" customFormat="1" ht="14.25"/>
    <row r="154" s="1" customFormat="1" ht="14.25"/>
    <row r="155" s="1" customFormat="1" ht="14.25"/>
    <row r="156" s="1" customFormat="1" ht="14.25"/>
    <row r="157" s="1" customFormat="1" ht="14.25"/>
    <row r="158" s="1" customFormat="1" ht="14.25"/>
    <row r="159" s="1" customFormat="1" ht="14.25"/>
    <row r="160" s="1" customFormat="1" ht="14.25"/>
    <row r="161" s="1" customFormat="1" ht="14.25"/>
    <row r="162" s="1" customFormat="1" ht="14.25"/>
    <row r="163" s="1" customFormat="1" ht="14.25"/>
    <row r="164" s="1" customFormat="1" ht="14.25"/>
    <row r="165" s="1" customFormat="1" ht="14.25"/>
    <row r="166" s="1" customFormat="1" ht="14.25"/>
    <row r="167" s="1" customFormat="1" ht="14.25"/>
    <row r="168" s="1" customFormat="1" ht="14.25"/>
    <row r="169" s="1" customFormat="1" ht="14.25"/>
    <row r="170" s="1" customFormat="1" ht="14.25"/>
    <row r="171" s="1" customFormat="1" ht="14.25"/>
    <row r="172" s="1" customFormat="1" ht="14.25"/>
    <row r="173" s="1" customFormat="1" ht="14.25"/>
    <row r="174" s="1" customFormat="1" ht="14.25"/>
    <row r="175" s="1" customFormat="1" ht="14.25"/>
    <row r="176" s="1" customFormat="1" ht="14.25"/>
    <row r="177" s="1" customFormat="1" ht="14.25"/>
    <row r="178" s="1" customFormat="1" ht="14.25"/>
    <row r="179" s="1" customFormat="1" ht="14.25"/>
    <row r="180" s="1" customFormat="1" ht="14.25"/>
    <row r="181" s="1" customFormat="1" ht="14.25"/>
    <row r="182" s="1" customFormat="1" ht="14.25"/>
    <row r="183" s="1" customFormat="1" ht="14.25"/>
    <row r="184" s="1" customFormat="1" ht="14.25"/>
    <row r="185" s="1" customFormat="1" ht="14.25"/>
    <row r="186" s="1" customFormat="1" ht="14.25"/>
    <row r="187" s="1" customFormat="1" ht="14.25"/>
    <row r="188" s="1" customFormat="1" ht="14.25"/>
    <row r="189" s="1" customFormat="1" ht="14.25"/>
    <row r="190" s="1" customFormat="1" ht="14.25"/>
    <row r="191" s="1" customFormat="1" ht="14.25"/>
    <row r="192" s="1" customFormat="1" ht="14.25"/>
    <row r="193" s="1" customFormat="1" ht="14.25"/>
    <row r="194" s="1" customFormat="1" ht="14.25"/>
    <row r="195" s="1" customFormat="1" ht="14.25"/>
    <row r="196" s="1" customFormat="1" ht="14.25"/>
    <row r="197" s="1" customFormat="1" ht="14.25"/>
    <row r="198" s="1" customFormat="1" ht="14.25"/>
    <row r="199" s="1" customFormat="1" ht="14.25"/>
    <row r="200" s="1" customFormat="1" ht="14.25"/>
    <row r="201" s="1" customFormat="1" ht="14.25"/>
    <row r="202" s="1" customFormat="1" ht="14.25"/>
    <row r="203" s="1" customFormat="1" ht="14.25"/>
    <row r="204" s="1" customFormat="1" ht="14.25"/>
    <row r="205" s="1" customFormat="1" ht="14.25"/>
    <row r="206" s="1" customFormat="1" ht="14.25"/>
    <row r="207" s="1" customFormat="1" ht="14.25"/>
    <row r="208" s="1" customFormat="1" ht="14.25"/>
    <row r="209" s="1" customFormat="1" ht="14.25"/>
    <row r="210" s="1" customFormat="1" ht="14.25"/>
    <row r="211" s="1" customFormat="1" ht="14.25"/>
    <row r="212" s="1" customFormat="1" ht="14.25"/>
    <row r="213" s="1" customFormat="1" ht="14.25"/>
    <row r="214" s="1" customFormat="1" ht="14.25"/>
    <row r="215" s="1" customFormat="1" ht="14.25"/>
    <row r="216" s="1" customFormat="1" ht="14.25"/>
    <row r="217" s="1" customFormat="1" ht="14.25"/>
    <row r="218" s="1" customFormat="1" ht="14.25"/>
    <row r="219" s="1" customFormat="1" ht="14.25"/>
    <row r="220" s="1" customFormat="1" ht="14.25"/>
    <row r="221" s="1" customFormat="1" ht="14.25"/>
    <row r="222" s="1" customFormat="1" ht="14.25"/>
    <row r="223" s="1" customFormat="1" ht="14.25"/>
    <row r="224" s="1" customFormat="1" ht="14.25"/>
    <row r="225" s="1" customFormat="1" ht="14.25"/>
    <row r="226" s="1" customFormat="1" ht="14.25"/>
    <row r="227" s="1" customFormat="1" ht="14.25"/>
    <row r="228" s="1" customFormat="1" ht="14.25"/>
    <row r="229" s="1" customFormat="1" ht="14.25"/>
    <row r="230" s="1" customFormat="1" ht="14.25"/>
    <row r="231" s="1" customFormat="1" ht="14.25"/>
    <row r="232" s="1" customFormat="1" ht="14.25"/>
    <row r="233" s="1" customFormat="1" ht="14.25"/>
    <row r="234" s="1" customFormat="1" ht="14.25"/>
    <row r="235" s="1" customFormat="1" ht="14.25"/>
    <row r="236" s="1" customFormat="1" ht="14.25"/>
    <row r="237" s="1" customFormat="1" ht="14.25"/>
    <row r="238" s="1" customFormat="1" ht="14.25"/>
    <row r="239" s="1" customFormat="1" ht="14.25"/>
    <row r="240" s="1" customFormat="1" ht="14.25"/>
    <row r="241" s="1" customFormat="1" ht="14.25"/>
    <row r="242" s="1" customFormat="1" ht="14.25"/>
    <row r="243" s="1" customFormat="1" ht="14.25"/>
    <row r="244" s="1" customFormat="1" ht="14.25"/>
    <row r="245" s="1" customFormat="1" ht="14.25"/>
    <row r="246" s="1" customFormat="1" ht="14.25"/>
    <row r="247" s="1" customFormat="1" ht="14.25"/>
    <row r="248" s="1" customFormat="1" ht="14.25"/>
    <row r="249" s="1" customFormat="1" ht="14.25"/>
    <row r="250" s="1" customFormat="1" ht="14.25"/>
    <row r="251" s="1" customFormat="1" ht="14.25"/>
    <row r="252" s="1" customFormat="1" ht="14.25"/>
    <row r="253" s="1" customFormat="1" ht="14.25"/>
    <row r="254" s="1" customFormat="1" ht="14.25"/>
    <row r="255" s="1" customFormat="1" ht="14.25"/>
    <row r="256" s="1" customFormat="1" ht="14.25"/>
    <row r="257" s="1" customFormat="1" ht="14.25"/>
    <row r="258" s="1" customFormat="1" ht="14.25"/>
    <row r="259" s="1" customFormat="1" ht="14.25"/>
    <row r="260" s="1" customFormat="1" ht="14.25"/>
    <row r="261" s="1" customFormat="1" ht="14.25"/>
    <row r="262" s="1" customFormat="1" ht="14.25"/>
    <row r="263" s="1" customFormat="1" ht="14.25"/>
    <row r="264" s="1" customFormat="1" ht="14.25"/>
    <row r="265" s="1" customFormat="1" ht="14.25"/>
    <row r="266" s="1" customFormat="1" ht="14.25"/>
    <row r="267" s="1" customFormat="1" ht="14.25"/>
    <row r="268" s="1" customFormat="1" ht="14.25"/>
    <row r="269" s="1" customFormat="1" ht="14.25"/>
    <row r="270" s="1" customFormat="1" ht="14.25"/>
    <row r="271" s="1" customFormat="1" ht="14.25"/>
    <row r="272" s="1" customFormat="1" ht="14.25"/>
    <row r="273" s="1" customFormat="1" ht="14.25"/>
    <row r="274" s="1" customFormat="1" ht="14.25"/>
    <row r="275" s="1" customFormat="1" ht="14.25"/>
    <row r="276" s="1" customFormat="1" ht="14.25"/>
    <row r="277" s="1" customFormat="1" ht="14.25"/>
    <row r="278" s="1" customFormat="1" ht="14.25"/>
    <row r="279" s="1" customFormat="1" ht="14.25"/>
    <row r="280" s="1" customFormat="1" ht="14.25"/>
    <row r="281" s="1" customFormat="1" ht="14.25"/>
    <row r="282" s="1" customFormat="1" ht="14.25"/>
    <row r="283" s="1" customFormat="1" ht="14.25"/>
    <row r="284" s="1" customFormat="1" ht="14.25"/>
    <row r="285" s="1" customFormat="1" ht="14.25"/>
    <row r="286" s="1" customFormat="1" ht="14.25"/>
    <row r="287" s="1" customFormat="1" ht="14.25"/>
    <row r="288" s="1" customFormat="1" ht="14.25"/>
    <row r="289" s="1" customFormat="1" ht="14.25"/>
    <row r="290" s="1" customFormat="1" ht="14.25"/>
    <row r="291" s="1" customFormat="1" ht="14.25"/>
    <row r="292" s="1" customFormat="1" ht="14.25"/>
    <row r="293" s="1" customFormat="1" ht="14.25"/>
    <row r="294" s="1" customFormat="1" ht="14.25"/>
    <row r="295" s="1" customFormat="1" ht="14.25"/>
    <row r="296" s="1" customFormat="1" ht="14.25"/>
    <row r="297" s="1" customFormat="1" ht="14.25"/>
    <row r="298" s="1" customFormat="1" ht="14.25"/>
    <row r="299" s="1" customFormat="1" ht="14.25"/>
    <row r="300" s="1" customFormat="1" ht="14.25"/>
    <row r="301" s="1" customFormat="1" ht="14.25"/>
    <row r="302" s="1" customFormat="1" ht="14.25"/>
    <row r="303" s="1" customFormat="1" ht="14.25"/>
    <row r="304" s="1" customFormat="1" ht="14.25"/>
    <row r="305" s="1" customFormat="1" ht="14.25"/>
    <row r="306" s="1" customFormat="1" ht="14.25"/>
    <row r="307" s="1" customFormat="1" ht="14.25"/>
    <row r="308" s="1" customFormat="1" ht="14.25"/>
    <row r="309" s="1" customFormat="1" ht="14.25"/>
    <row r="310" s="1" customFormat="1" ht="14.25"/>
    <row r="311" s="1" customFormat="1" ht="14.25"/>
    <row r="312" s="1" customFormat="1" ht="14.25"/>
    <row r="313" s="1" customFormat="1" ht="14.25"/>
    <row r="314" s="1" customFormat="1" ht="14.25"/>
    <row r="315" s="1" customFormat="1" ht="14.25"/>
    <row r="316" s="1" customFormat="1" ht="14.25"/>
    <row r="317" s="1" customFormat="1" ht="14.25"/>
    <row r="318" s="1" customFormat="1" ht="14.25"/>
    <row r="319" s="1" customFormat="1" ht="14.25"/>
    <row r="320" s="1" customFormat="1" ht="14.25"/>
    <row r="321" s="1" customFormat="1" ht="14.25"/>
    <row r="322" s="1" customFormat="1" ht="14.25"/>
    <row r="323" s="1" customFormat="1" ht="14.25"/>
    <row r="324" s="1" customFormat="1" ht="14.25"/>
    <row r="325" s="1" customFormat="1" ht="14.25"/>
    <row r="326" s="1" customFormat="1" ht="14.25"/>
    <row r="327" s="1" customFormat="1" ht="14.25"/>
    <row r="328" s="1" customFormat="1" ht="14.25"/>
    <row r="329" s="1" customFormat="1" ht="14.25"/>
    <row r="330" s="1" customFormat="1" ht="14.25"/>
    <row r="331" s="1" customFormat="1" ht="14.25"/>
    <row r="332" s="1" customFormat="1" ht="14.25"/>
    <row r="333" s="1" customFormat="1" ht="14.25"/>
    <row r="334" s="1" customFormat="1" ht="14.25"/>
    <row r="335" s="1" customFormat="1" ht="14.25"/>
    <row r="336" s="1" customFormat="1" ht="14.25"/>
    <row r="337" s="1" customFormat="1" ht="14.25"/>
    <row r="338" s="1" customFormat="1" ht="14.25"/>
    <row r="339" s="1" customFormat="1" ht="14.25"/>
    <row r="340" s="1" customFormat="1" ht="14.25"/>
    <row r="341" s="1" customFormat="1" ht="14.25"/>
    <row r="342" s="1" customFormat="1" ht="14.25"/>
    <row r="343" s="1" customFormat="1" ht="14.25"/>
    <row r="344" s="1" customFormat="1" ht="14.25"/>
    <row r="345" s="1" customFormat="1" ht="14.25"/>
    <row r="346" s="1" customFormat="1" ht="14.25"/>
    <row r="347" s="1" customFormat="1" ht="14.25"/>
    <row r="348" s="1" customFormat="1" ht="14.25"/>
    <row r="349" s="1" customFormat="1" ht="14.25"/>
    <row r="350" s="1" customFormat="1" ht="14.25"/>
    <row r="351" s="1" customFormat="1" ht="14.25"/>
    <row r="352" s="1" customFormat="1" ht="14.25"/>
    <row r="353" s="1" customFormat="1" ht="14.25"/>
    <row r="354" s="1" customFormat="1" ht="14.25"/>
    <row r="355" s="1" customFormat="1" ht="14.25"/>
    <row r="356" s="1" customFormat="1" ht="14.25"/>
    <row r="357" s="1" customFormat="1" ht="14.25"/>
    <row r="358" s="1" customFormat="1" ht="14.25"/>
    <row r="359" s="1" customFormat="1" ht="14.25"/>
    <row r="360" s="1" customFormat="1" ht="14.25"/>
    <row r="361" s="1" customFormat="1" ht="14.25"/>
    <row r="362" s="1" customFormat="1" ht="14.25"/>
    <row r="363" s="1" customFormat="1" ht="14.25"/>
    <row r="364" s="1" customFormat="1" ht="14.25"/>
    <row r="365" s="1" customFormat="1" ht="14.25"/>
    <row r="366" s="1" customFormat="1" ht="14.25"/>
    <row r="367" s="1" customFormat="1" ht="14.25"/>
    <row r="368" s="1" customFormat="1" ht="14.25"/>
    <row r="369" s="1" customFormat="1" ht="14.25"/>
    <row r="370" s="1" customFormat="1" ht="14.25"/>
    <row r="371" s="1" customFormat="1" ht="14.25"/>
    <row r="372" s="1" customFormat="1" ht="14.25"/>
    <row r="373" s="1" customFormat="1" ht="14.25"/>
    <row r="374" s="1" customFormat="1" ht="14.25"/>
    <row r="375" s="1" customFormat="1" ht="14.25"/>
    <row r="376" s="1" customFormat="1" ht="14.25"/>
    <row r="377" s="1" customFormat="1" ht="14.25"/>
    <row r="378" s="1" customFormat="1" ht="14.25"/>
    <row r="379" s="1" customFormat="1" ht="14.25"/>
    <row r="380" s="1" customFormat="1" ht="14.25"/>
    <row r="381" s="1" customFormat="1" ht="14.25"/>
    <row r="382" s="1" customFormat="1" ht="14.25"/>
    <row r="383" s="1" customFormat="1" ht="14.25"/>
    <row r="384" s="1" customFormat="1" ht="14.25"/>
    <row r="385" s="1" customFormat="1" ht="14.25"/>
    <row r="386" s="1" customFormat="1" ht="14.25"/>
    <row r="387" s="1" customFormat="1" ht="14.25"/>
    <row r="388" s="1" customFormat="1" ht="14.25"/>
    <row r="389" s="1" customFormat="1" ht="14.25"/>
    <row r="390" s="1" customFormat="1" ht="14.25"/>
    <row r="391" s="1" customFormat="1" ht="14.25"/>
  </sheetData>
  <sheetProtection/>
  <mergeCells count="16">
    <mergeCell ref="A1:M1"/>
    <mergeCell ref="A3:N3"/>
    <mergeCell ref="A13:O13"/>
    <mergeCell ref="A14:O14"/>
    <mergeCell ref="A15:O15"/>
    <mergeCell ref="A16:O16"/>
    <mergeCell ref="A17:O17"/>
    <mergeCell ref="A18:N18"/>
    <mergeCell ref="A21:N21"/>
    <mergeCell ref="A22:O22"/>
    <mergeCell ref="A23:O23"/>
    <mergeCell ref="A24:O24"/>
    <mergeCell ref="A26:O26"/>
    <mergeCell ref="A27:O27"/>
    <mergeCell ref="A28:L28"/>
    <mergeCell ref="A19:N20"/>
  </mergeCells>
  <printOptions horizontalCentered="1"/>
  <pageMargins left="0.55" right="0.31" top="0.63" bottom="0.47" header="0.51" footer="0.51"/>
  <pageSetup horizontalDpi="300" verticalDpi="300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QYX</dc:creator>
  <cp:keywords/>
  <dc:description/>
  <cp:lastModifiedBy>蔡智源:</cp:lastModifiedBy>
  <cp:lastPrinted>2017-01-19T02:36:27Z</cp:lastPrinted>
  <dcterms:created xsi:type="dcterms:W3CDTF">2012-11-05T14:04:37Z</dcterms:created>
  <dcterms:modified xsi:type="dcterms:W3CDTF">2018-01-09T03:11:28Z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2052-10.8.0.5838</vt:lpwstr>
  </property>
</Properties>
</file>